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6995" windowHeight="7785" firstSheet="7" activeTab="11"/>
  </bookViews>
  <sheets>
    <sheet name="세입결산서" sheetId="1" r:id="rId1"/>
    <sheet name="세출결산서" sheetId="2" r:id="rId2"/>
    <sheet name="과목전용조서" sheetId="3" r:id="rId3"/>
    <sheet name="예비비사용조서" sheetId="4" r:id="rId4"/>
    <sheet name="기본재산수입명세" sheetId="5" r:id="rId5"/>
    <sheet name="사업수입명세서" sheetId="6" r:id="rId6"/>
    <sheet name="정부보조금명세서" sheetId="7" r:id="rId7"/>
    <sheet name="후원금보고서" sheetId="8" r:id="rId8"/>
    <sheet name="인건비병세서" sheetId="9" r:id="rId9"/>
    <sheet name="사업비명세서" sheetId="10" r:id="rId10"/>
    <sheet name="타비용명서서" sheetId="11" r:id="rId11"/>
    <sheet name="감사보고서" sheetId="12" r:id="rId12"/>
  </sheets>
  <calcPr calcId="144525"/>
</workbook>
</file>

<file path=xl/calcChain.xml><?xml version="1.0" encoding="utf-8"?>
<calcChain xmlns="http://schemas.openxmlformats.org/spreadsheetml/2006/main">
  <c r="F58" i="2" l="1"/>
  <c r="H58" i="2" s="1"/>
  <c r="F57" i="2"/>
  <c r="G114" i="2"/>
  <c r="G60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6" i="2"/>
  <c r="F60" i="2"/>
  <c r="F114" i="2" s="1"/>
  <c r="F61" i="2"/>
  <c r="F62" i="2" l="1"/>
  <c r="H60" i="2"/>
  <c r="F41" i="1" l="1"/>
  <c r="F35" i="1"/>
  <c r="F32" i="1"/>
  <c r="F29" i="1"/>
  <c r="G17" i="1"/>
  <c r="G57" i="2"/>
  <c r="H114" i="2" s="1"/>
  <c r="G58" i="2"/>
  <c r="G61" i="2" s="1"/>
  <c r="G115" i="2" l="1"/>
  <c r="H61" i="2"/>
  <c r="C27" i="11"/>
  <c r="C11" i="11"/>
  <c r="C5" i="11"/>
  <c r="C15" i="10"/>
  <c r="B33" i="9" l="1"/>
  <c r="F112" i="2" l="1"/>
  <c r="F111" i="2"/>
  <c r="F110" i="2"/>
  <c r="F104" i="2"/>
  <c r="G88" i="2"/>
  <c r="G87" i="2"/>
  <c r="G86" i="2"/>
  <c r="G83" i="2"/>
  <c r="G80" i="2"/>
  <c r="G77" i="2"/>
  <c r="F73" i="2"/>
  <c r="F70" i="2"/>
  <c r="F69" i="2"/>
  <c r="F72" i="2" s="1"/>
  <c r="F68" i="2"/>
  <c r="F56" i="2"/>
  <c r="G53" i="2"/>
  <c r="F50" i="2"/>
  <c r="F47" i="2"/>
  <c r="F41" i="2"/>
  <c r="F37" i="2"/>
  <c r="F36" i="2"/>
  <c r="F35" i="2"/>
  <c r="F29" i="2"/>
  <c r="F38" i="2" s="1"/>
  <c r="G20" i="2"/>
  <c r="G25" i="2"/>
  <c r="G24" i="2"/>
  <c r="G23" i="2"/>
  <c r="G17" i="2"/>
  <c r="G8" i="2"/>
  <c r="H29" i="1"/>
  <c r="H30" i="1"/>
  <c r="H31" i="1"/>
  <c r="H32" i="1"/>
  <c r="H33" i="1"/>
  <c r="H34" i="1"/>
  <c r="H35" i="1"/>
  <c r="H36" i="1"/>
  <c r="H37" i="1"/>
  <c r="H39" i="1"/>
  <c r="H40" i="1"/>
  <c r="H28" i="1"/>
  <c r="H16" i="1"/>
  <c r="H17" i="1"/>
  <c r="H18" i="1"/>
  <c r="H19" i="1"/>
  <c r="H15" i="1"/>
  <c r="G40" i="1"/>
  <c r="G39" i="1"/>
  <c r="F40" i="1"/>
  <c r="F39" i="1"/>
  <c r="F38" i="1"/>
  <c r="H38" i="1" s="1"/>
  <c r="F37" i="1"/>
  <c r="F36" i="1"/>
  <c r="G20" i="1"/>
  <c r="H20" i="1" s="1"/>
  <c r="G19" i="1"/>
  <c r="G18" i="1"/>
  <c r="G41" i="1" l="1"/>
  <c r="H41" i="1" s="1"/>
  <c r="F71" i="2"/>
  <c r="G89" i="2"/>
  <c r="G59" i="2"/>
  <c r="F113" i="2"/>
  <c r="G26" i="2"/>
  <c r="F59" i="2"/>
  <c r="F115" i="2"/>
  <c r="H115" i="2" s="1"/>
  <c r="G62" i="2" l="1"/>
  <c r="H59" i="2"/>
  <c r="F74" i="2"/>
  <c r="G116" i="2" l="1"/>
  <c r="H62" i="2"/>
  <c r="F116" i="2"/>
  <c r="H116" i="2" l="1"/>
</calcChain>
</file>

<file path=xl/sharedStrings.xml><?xml version="1.0" encoding="utf-8"?>
<sst xmlns="http://schemas.openxmlformats.org/spreadsheetml/2006/main" count="410" uniqueCount="219">
  <si>
    <t>&lt;별지 제5호서식&gt;</t>
    <phoneticPr fontId="2" type="noConversion"/>
  </si>
  <si>
    <t xml:space="preserve">관 </t>
    <phoneticPr fontId="2" type="noConversion"/>
  </si>
  <si>
    <t>항</t>
    <phoneticPr fontId="2" type="noConversion"/>
  </si>
  <si>
    <t>목</t>
    <phoneticPr fontId="2" type="noConversion"/>
  </si>
  <si>
    <t>구분</t>
    <phoneticPr fontId="2" type="noConversion"/>
  </si>
  <si>
    <t>예산</t>
    <phoneticPr fontId="2" type="noConversion"/>
  </si>
  <si>
    <t>결산</t>
    <phoneticPr fontId="2" type="noConversion"/>
  </si>
  <si>
    <t>증감</t>
    <phoneticPr fontId="2" type="noConversion"/>
  </si>
  <si>
    <t>정부보조금</t>
    <phoneticPr fontId="2" type="noConversion"/>
  </si>
  <si>
    <t>법인부담금</t>
    <phoneticPr fontId="2" type="noConversion"/>
  </si>
  <si>
    <t>후원금</t>
    <phoneticPr fontId="2" type="noConversion"/>
  </si>
  <si>
    <t>계</t>
    <phoneticPr fontId="2" type="noConversion"/>
  </si>
  <si>
    <t>과             목</t>
    <phoneticPr fontId="2" type="noConversion"/>
  </si>
  <si>
    <t>재산수입</t>
    <phoneticPr fontId="2" type="noConversion"/>
  </si>
  <si>
    <t>보조금수입</t>
    <phoneticPr fontId="2" type="noConversion"/>
  </si>
  <si>
    <t>후원금수입</t>
    <phoneticPr fontId="2" type="noConversion"/>
  </si>
  <si>
    <t>후원금수입</t>
    <phoneticPr fontId="2" type="noConversion"/>
  </si>
  <si>
    <t>지정후원금</t>
    <phoneticPr fontId="2" type="noConversion"/>
  </si>
  <si>
    <t>비지정원금</t>
    <phoneticPr fontId="2" type="noConversion"/>
  </si>
  <si>
    <t>차입금</t>
    <phoneticPr fontId="2" type="noConversion"/>
  </si>
  <si>
    <t>전입금</t>
    <phoneticPr fontId="2" type="noConversion"/>
  </si>
  <si>
    <t>잡수입</t>
    <phoneticPr fontId="2" type="noConversion"/>
  </si>
  <si>
    <t>이월금</t>
    <phoneticPr fontId="2" type="noConversion"/>
  </si>
  <si>
    <t>후원금 합계</t>
    <phoneticPr fontId="2" type="noConversion"/>
  </si>
  <si>
    <t>예금이자,기타</t>
    <phoneticPr fontId="2" type="noConversion"/>
  </si>
  <si>
    <t>후원금이월액</t>
    <phoneticPr fontId="2" type="noConversion"/>
  </si>
  <si>
    <t>합   계</t>
    <phoneticPr fontId="2" type="noConversion"/>
  </si>
  <si>
    <t>총   계</t>
    <phoneticPr fontId="2" type="noConversion"/>
  </si>
  <si>
    <t>(단위 : 원)</t>
    <phoneticPr fontId="2" type="noConversion"/>
  </si>
  <si>
    <t>&lt;별지 제5호의2서식&gt;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</si>
  <si>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</si>
  <si>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</si>
  <si>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</si>
  <si>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</si>
  <si>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일용잡급</t>
    <phoneticPr fontId="2" type="noConversion"/>
  </si>
  <si>
    <t>퇴직금적립금</t>
    <phoneticPr fontId="2" type="noConversion"/>
  </si>
  <si>
    <t>사회보험부담금</t>
    <phoneticPr fontId="2" type="noConversion"/>
  </si>
  <si>
    <t>기타후생경비</t>
    <phoneticPr fontId="2" type="noConversion"/>
  </si>
  <si>
    <t>인건비 합계</t>
    <phoneticPr fontId="2" type="noConversion"/>
  </si>
  <si>
    <t>업무추진비</t>
    <phoneticPr fontId="2" type="noConversion"/>
  </si>
  <si>
    <t>기관운영비</t>
    <phoneticPr fontId="2" type="noConversion"/>
  </si>
  <si>
    <t>직책보조비</t>
    <phoneticPr fontId="2" type="noConversion"/>
  </si>
  <si>
    <t>회의비</t>
    <phoneticPr fontId="2" type="noConversion"/>
  </si>
  <si>
    <t>업무추진비 합계</t>
    <phoneticPr fontId="2" type="noConversion"/>
  </si>
  <si>
    <t>운영비</t>
    <phoneticPr fontId="2" type="noConversion"/>
  </si>
  <si>
    <t>공공요금</t>
    <phoneticPr fontId="2" type="noConversion"/>
  </si>
  <si>
    <t>차량비</t>
    <phoneticPr fontId="2" type="noConversion"/>
  </si>
  <si>
    <t>여비</t>
    <phoneticPr fontId="2" type="noConversion"/>
  </si>
  <si>
    <t>수용비,수수료</t>
    <phoneticPr fontId="2" type="noConversion"/>
  </si>
  <si>
    <t>제세공과금</t>
    <phoneticPr fontId="2" type="noConversion"/>
  </si>
  <si>
    <t>기타운영비</t>
    <phoneticPr fontId="2" type="noConversion"/>
  </si>
  <si>
    <t>운영비 합계</t>
    <phoneticPr fontId="2" type="noConversion"/>
  </si>
  <si>
    <t>재산조성비</t>
    <phoneticPr fontId="2" type="noConversion"/>
  </si>
  <si>
    <t>시설비</t>
    <phoneticPr fontId="2" type="noConversion"/>
  </si>
  <si>
    <t>자산취득비</t>
    <phoneticPr fontId="2" type="noConversion"/>
  </si>
  <si>
    <t>시설비 합계</t>
    <phoneticPr fontId="2" type="noConversion"/>
  </si>
  <si>
    <t>사무비 합계</t>
    <phoneticPr fontId="2" type="noConversion"/>
  </si>
  <si>
    <t>재산조성비 합계</t>
    <phoneticPr fontId="2" type="noConversion"/>
  </si>
  <si>
    <t>사업비</t>
    <phoneticPr fontId="2" type="noConversion"/>
  </si>
  <si>
    <t>홍보사업</t>
    <phoneticPr fontId="2" type="noConversion"/>
  </si>
  <si>
    <t>홍보비</t>
    <phoneticPr fontId="2" type="noConversion"/>
  </si>
  <si>
    <t>결영후월사업</t>
    <phoneticPr fontId="2" type="noConversion"/>
  </si>
  <si>
    <t>결연후원사업</t>
    <phoneticPr fontId="2" type="noConversion"/>
  </si>
  <si>
    <t>아동청소년사업</t>
    <phoneticPr fontId="2" type="noConversion"/>
  </si>
  <si>
    <t>어르신지원사업</t>
    <phoneticPr fontId="2" type="noConversion"/>
  </si>
  <si>
    <t>어르신지원사업</t>
    <phoneticPr fontId="2" type="noConversion"/>
  </si>
  <si>
    <t>사업비 합계</t>
    <phoneticPr fontId="2" type="noConversion"/>
  </si>
  <si>
    <t>전출금</t>
    <phoneticPr fontId="2" type="noConversion"/>
  </si>
  <si>
    <t>과년도지출</t>
    <phoneticPr fontId="2" type="noConversion"/>
  </si>
  <si>
    <t>상환금</t>
    <phoneticPr fontId="2" type="noConversion"/>
  </si>
  <si>
    <t>부채상환금</t>
    <phoneticPr fontId="2" type="noConversion"/>
  </si>
  <si>
    <t>잡지출</t>
    <phoneticPr fontId="2" type="noConversion"/>
  </si>
  <si>
    <t>예비비</t>
    <phoneticPr fontId="2" type="noConversion"/>
  </si>
  <si>
    <t>예비비</t>
    <phoneticPr fontId="2" type="noConversion"/>
  </si>
  <si>
    <t>예비비, 기타</t>
    <phoneticPr fontId="2" type="noConversion"/>
  </si>
  <si>
    <t>적립금</t>
    <phoneticPr fontId="2" type="noConversion"/>
  </si>
  <si>
    <t>운영충당적립금</t>
    <phoneticPr fontId="2" type="noConversion"/>
  </si>
  <si>
    <t>이월금 합계</t>
    <phoneticPr fontId="2" type="noConversion"/>
  </si>
  <si>
    <t>총   계</t>
    <phoneticPr fontId="2" type="noConversion"/>
  </si>
  <si>
    <t>&lt;별지 제6호서식&gt;</t>
    <phoneticPr fontId="2" type="noConversion"/>
  </si>
  <si>
    <t xml:space="preserve">항 </t>
    <phoneticPr fontId="2" type="noConversion"/>
  </si>
  <si>
    <t>전용사유</t>
    <phoneticPr fontId="2" type="noConversion"/>
  </si>
  <si>
    <t xml:space="preserve">과     목 </t>
    <phoneticPr fontId="2" type="noConversion"/>
  </si>
  <si>
    <t>젼용월일 (1)</t>
    <phoneticPr fontId="2" type="noConversion"/>
  </si>
  <si>
    <t>예산액 (2)</t>
    <phoneticPr fontId="2" type="noConversion"/>
  </si>
  <si>
    <t>전용액 (3)</t>
    <phoneticPr fontId="2" type="noConversion"/>
  </si>
  <si>
    <t>예산현액(1+2=3)</t>
    <phoneticPr fontId="2" type="noConversion"/>
  </si>
  <si>
    <t>지출액 (4)</t>
    <phoneticPr fontId="2" type="noConversion"/>
  </si>
  <si>
    <t>불용액  (3-4)</t>
    <phoneticPr fontId="2" type="noConversion"/>
  </si>
  <si>
    <t>(해당사항 없음)</t>
    <phoneticPr fontId="2" type="noConversion"/>
  </si>
  <si>
    <t>과  목  전  용  조  서</t>
    <phoneticPr fontId="2" type="noConversion"/>
  </si>
  <si>
    <t>(단위 : 원)</t>
    <phoneticPr fontId="2" type="noConversion"/>
  </si>
  <si>
    <t>예  비  비 사  용  조  서</t>
    <phoneticPr fontId="2" type="noConversion"/>
  </si>
  <si>
    <t>사용일자</t>
    <phoneticPr fontId="2" type="noConversion"/>
  </si>
  <si>
    <t>금액</t>
    <phoneticPr fontId="2" type="noConversion"/>
  </si>
  <si>
    <t>사유</t>
    <phoneticPr fontId="2" type="noConversion"/>
  </si>
  <si>
    <t>사용내역</t>
    <phoneticPr fontId="2" type="noConversion"/>
  </si>
  <si>
    <t>비고</t>
    <phoneticPr fontId="2" type="noConversion"/>
  </si>
  <si>
    <t>&lt;별지 제7호서식&gt;</t>
    <phoneticPr fontId="2" type="noConversion"/>
  </si>
  <si>
    <t>(단위 : 원)</t>
    <phoneticPr fontId="2" type="noConversion"/>
  </si>
  <si>
    <t>&lt;별지 제16호서식&gt;</t>
    <phoneticPr fontId="2" type="noConversion"/>
  </si>
  <si>
    <t>기본재산 수입 명세서</t>
    <phoneticPr fontId="2" type="noConversion"/>
  </si>
  <si>
    <t>재산종류</t>
    <phoneticPr fontId="2" type="noConversion"/>
  </si>
  <si>
    <t>수량</t>
    <phoneticPr fontId="2" type="noConversion"/>
  </si>
  <si>
    <t>평가액</t>
    <phoneticPr fontId="2" type="noConversion"/>
  </si>
  <si>
    <t>수입액</t>
    <phoneticPr fontId="2" type="noConversion"/>
  </si>
  <si>
    <t>산출기초</t>
    <phoneticPr fontId="2" type="noConversion"/>
  </si>
  <si>
    <t>운영방법</t>
    <phoneticPr fontId="2" type="noConversion"/>
  </si>
  <si>
    <t>&lt;별지 제17호서식&gt;</t>
    <phoneticPr fontId="2" type="noConversion"/>
  </si>
  <si>
    <t>사업종류</t>
    <phoneticPr fontId="2" type="noConversion"/>
  </si>
  <si>
    <t>내역</t>
    <phoneticPr fontId="2" type="noConversion"/>
  </si>
  <si>
    <t>산출내역</t>
    <phoneticPr fontId="2" type="noConversion"/>
  </si>
  <si>
    <t>사업 수입 명세서</t>
    <phoneticPr fontId="2" type="noConversion"/>
  </si>
  <si>
    <t>&lt;별지 제18호서식&gt;</t>
    <phoneticPr fontId="2" type="noConversion"/>
  </si>
  <si>
    <t>정부 보조금 명세서</t>
    <phoneticPr fontId="2" type="noConversion"/>
  </si>
  <si>
    <t>수령일</t>
    <phoneticPr fontId="2" type="noConversion"/>
  </si>
  <si>
    <t>보조구분</t>
    <phoneticPr fontId="2" type="noConversion"/>
  </si>
  <si>
    <t>보조내역</t>
    <phoneticPr fontId="2" type="noConversion"/>
  </si>
  <si>
    <t>보조기관</t>
    <phoneticPr fontId="2" type="noConversion"/>
  </si>
  <si>
    <t>산출기초</t>
    <phoneticPr fontId="2" type="noConversion"/>
  </si>
  <si>
    <t>&lt;별지 제19호서식&gt;</t>
    <phoneticPr fontId="2" type="noConversion"/>
  </si>
  <si>
    <t>&lt;별지 제20호서식&gt;</t>
    <phoneticPr fontId="2" type="noConversion"/>
  </si>
  <si>
    <t>인 건 비 명 세 서</t>
    <phoneticPr fontId="2" type="noConversion"/>
  </si>
  <si>
    <t>구분</t>
    <phoneticPr fontId="2" type="noConversion"/>
  </si>
  <si>
    <t>금액</t>
    <phoneticPr fontId="2" type="noConversion"/>
  </si>
  <si>
    <t>산출내역</t>
    <phoneticPr fontId="2" type="noConversion"/>
  </si>
  <si>
    <t>비고</t>
    <phoneticPr fontId="2" type="noConversion"/>
  </si>
  <si>
    <t>&lt;별지 제21호서식&gt;</t>
    <phoneticPr fontId="2" type="noConversion"/>
  </si>
  <si>
    <t>사업비 명세서</t>
    <phoneticPr fontId="2" type="noConversion"/>
  </si>
  <si>
    <t>내역</t>
    <phoneticPr fontId="2" type="noConversion"/>
  </si>
  <si>
    <t>&lt;별지 제22호서식&gt;</t>
    <phoneticPr fontId="2" type="noConversion"/>
  </si>
  <si>
    <t>&lt;별지 제23호서식&gt;</t>
    <phoneticPr fontId="2" type="noConversion"/>
  </si>
  <si>
    <t>감   사  보  고  서</t>
    <phoneticPr fontId="2" type="noConversion"/>
  </si>
  <si>
    <t>2016년 세입결산서(법인용)</t>
    <phoneticPr fontId="2" type="noConversion"/>
  </si>
  <si>
    <t>2016년 세출결산서(법인용)</t>
    <phoneticPr fontId="2" type="noConversion"/>
  </si>
  <si>
    <t>시천주복지재단 2016년도</t>
    <phoneticPr fontId="2" type="noConversion"/>
  </si>
  <si>
    <t>시천주복지재단 2016년도</t>
    <phoneticPr fontId="2" type="noConversion"/>
  </si>
  <si>
    <t>(별지 첨부)</t>
    <phoneticPr fontId="2" type="noConversion"/>
  </si>
  <si>
    <t>2. 후원품 수입명세서</t>
    <phoneticPr fontId="2" type="noConversion"/>
  </si>
  <si>
    <t>3. 후원금 사용명세서</t>
    <phoneticPr fontId="2" type="noConversion"/>
  </si>
  <si>
    <t>4. 후원품 사용명세서</t>
    <phoneticPr fontId="2" type="noConversion"/>
  </si>
  <si>
    <t>5. 후원금 전용계좌</t>
    <phoneticPr fontId="2" type="noConversion"/>
  </si>
  <si>
    <t>급여</t>
    <phoneticPr fontId="2" type="noConversion"/>
  </si>
  <si>
    <t>사무국장 1인 월1,500,000</t>
    <phoneticPr fontId="2" type="noConversion"/>
  </si>
  <si>
    <t>사회보험부담액</t>
    <phoneticPr fontId="2" type="noConversion"/>
  </si>
  <si>
    <t>국민연금 810,000</t>
    <phoneticPr fontId="2" type="noConversion"/>
  </si>
  <si>
    <t>건강보험료 586,800</t>
    <phoneticPr fontId="2" type="noConversion"/>
  </si>
  <si>
    <t>산재보험료 136,800</t>
    <phoneticPr fontId="2" type="noConversion"/>
  </si>
  <si>
    <t>고용보험료 156,500</t>
    <phoneticPr fontId="2" type="noConversion"/>
  </si>
  <si>
    <t>퇴직적립금</t>
    <phoneticPr fontId="2" type="noConversion"/>
  </si>
  <si>
    <t>기타후생비</t>
    <phoneticPr fontId="2" type="noConversion"/>
  </si>
  <si>
    <t>사무국장 입원위로금(2/5)</t>
    <phoneticPr fontId="2" type="noConversion"/>
  </si>
  <si>
    <t>월125,000*12=1,500,000</t>
    <phoneticPr fontId="2" type="noConversion"/>
  </si>
  <si>
    <t>시천주복지재단 2016년도</t>
    <phoneticPr fontId="2" type="noConversion"/>
  </si>
  <si>
    <t>노인복지지원</t>
    <phoneticPr fontId="2" type="noConversion"/>
  </si>
  <si>
    <t>어르신 역사문화체험</t>
    <phoneticPr fontId="2" type="noConversion"/>
  </si>
  <si>
    <t>어르신 효실천</t>
    <phoneticPr fontId="2" type="noConversion"/>
  </si>
  <si>
    <t>월동김장김치나누기</t>
    <phoneticPr fontId="2" type="noConversion"/>
  </si>
  <si>
    <t>아동청소년지원</t>
    <phoneticPr fontId="2" type="noConversion"/>
  </si>
  <si>
    <t>청소년 문화탐방</t>
    <phoneticPr fontId="2" type="noConversion"/>
  </si>
  <si>
    <t>결연후원</t>
    <phoneticPr fontId="2" type="noConversion"/>
  </si>
  <si>
    <t>사랑의 연탄나누기</t>
    <phoneticPr fontId="2" type="noConversion"/>
  </si>
  <si>
    <t>별첨 정산서 참조</t>
    <phoneticPr fontId="2" type="noConversion"/>
  </si>
  <si>
    <t>김치240kg * 4,200</t>
    <phoneticPr fontId="2" type="noConversion"/>
  </si>
  <si>
    <t>1. 후원금 수입명세서</t>
    <phoneticPr fontId="2" type="noConversion"/>
  </si>
  <si>
    <t>( 기타 )비용명세서</t>
    <phoneticPr fontId="2" type="noConversion"/>
  </si>
  <si>
    <t>기관운영비</t>
    <phoneticPr fontId="2" type="noConversion"/>
  </si>
  <si>
    <t>(업무추진비)</t>
    <phoneticPr fontId="2" type="noConversion"/>
  </si>
  <si>
    <t>회의비</t>
    <phoneticPr fontId="2" type="noConversion"/>
  </si>
  <si>
    <t>관내협의1회</t>
    <phoneticPr fontId="2" type="noConversion"/>
  </si>
  <si>
    <t>3/3 제3차이사회 148,000</t>
    <phoneticPr fontId="2" type="noConversion"/>
  </si>
  <si>
    <t>7/4 제5차이사회 176,000</t>
    <phoneticPr fontId="2" type="noConversion"/>
  </si>
  <si>
    <t>4/11 제4차이사회 278,000</t>
    <phoneticPr fontId="2" type="noConversion"/>
  </si>
  <si>
    <t>12/9 제6차이사회 226,000</t>
    <phoneticPr fontId="2" type="noConversion"/>
  </si>
  <si>
    <t>(운영비)</t>
    <phoneticPr fontId="2" type="noConversion"/>
  </si>
  <si>
    <t>여비</t>
    <phoneticPr fontId="2" type="noConversion"/>
  </si>
  <si>
    <t>5/24 목감동 현지답사 16,000</t>
    <phoneticPr fontId="2" type="noConversion"/>
  </si>
  <si>
    <t>9/9 화천군 답사 주유비 40,000</t>
    <phoneticPr fontId="2" type="noConversion"/>
  </si>
  <si>
    <t>10/20 목감동 출장 24,360</t>
    <phoneticPr fontId="2" type="noConversion"/>
  </si>
  <si>
    <t>수용비 및 수수료</t>
    <phoneticPr fontId="2" type="noConversion"/>
  </si>
  <si>
    <t>등기열람, 발급등 10,100</t>
    <phoneticPr fontId="2" type="noConversion"/>
  </si>
  <si>
    <t>임원변경등기관련 182,140</t>
    <phoneticPr fontId="2" type="noConversion"/>
  </si>
  <si>
    <t>기타 수수료 2,500</t>
    <phoneticPr fontId="2" type="noConversion"/>
  </si>
  <si>
    <t>프린터수리비, 잉크 50,000</t>
    <phoneticPr fontId="2" type="noConversion"/>
  </si>
  <si>
    <t>공공요금</t>
    <phoneticPr fontId="2" type="noConversion"/>
  </si>
  <si>
    <t>임원변경 등록세등 117,740</t>
    <phoneticPr fontId="2" type="noConversion"/>
  </si>
  <si>
    <t>전화요금 외 1-12월 53,690</t>
    <phoneticPr fontId="2" type="noConversion"/>
  </si>
  <si>
    <t>제세공과금</t>
    <phoneticPr fontId="2" type="noConversion"/>
  </si>
  <si>
    <t>목감동토지재산세 13,907,050</t>
    <phoneticPr fontId="2" type="noConversion"/>
  </si>
  <si>
    <t>화천토지재산세 230,230</t>
    <phoneticPr fontId="2" type="noConversion"/>
  </si>
  <si>
    <t>횡성토지 재산세 71,880</t>
    <phoneticPr fontId="2" type="noConversion"/>
  </si>
  <si>
    <t>종합부동산세 18,743,310</t>
    <phoneticPr fontId="2" type="noConversion"/>
  </si>
  <si>
    <t>기타운영비</t>
    <phoneticPr fontId="2" type="noConversion"/>
  </si>
  <si>
    <t>주민세 외     247,310</t>
    <phoneticPr fontId="2" type="noConversion"/>
  </si>
  <si>
    <t>사회복지사 의무교육비</t>
    <phoneticPr fontId="2" type="noConversion"/>
  </si>
  <si>
    <t>(시설비)</t>
    <phoneticPr fontId="2" type="noConversion"/>
  </si>
  <si>
    <t>자산취득비</t>
    <phoneticPr fontId="2" type="noConversion"/>
  </si>
  <si>
    <t>컴퓨터 3대구입 1,980,000</t>
    <phoneticPr fontId="2" type="noConversion"/>
  </si>
  <si>
    <t>전화기 2대구입  63,000</t>
    <phoneticPr fontId="2" type="noConversion"/>
  </si>
  <si>
    <t>업무추진비 계</t>
    <phoneticPr fontId="2" type="noConversion"/>
  </si>
  <si>
    <t>운영비 계</t>
    <phoneticPr fontId="2" type="noConversion"/>
  </si>
  <si>
    <t>시설비 계</t>
    <phoneticPr fontId="2" type="noConversion"/>
  </si>
  <si>
    <t>시천주복지재단 2016년도</t>
    <phoneticPr fontId="2" type="noConversion"/>
  </si>
  <si>
    <r>
      <t xml:space="preserve">본인 등은 </t>
    </r>
    <r>
      <rPr>
        <sz val="11"/>
        <color theme="1"/>
        <rFont val="맑은 고딕"/>
        <family val="3"/>
        <charset val="129"/>
      </rPr>
      <t>「사회복지법인</t>
    </r>
    <r>
      <rPr>
        <sz val="11"/>
        <color theme="1"/>
        <rFont val="맑은 고딕"/>
        <family val="2"/>
        <charset val="129"/>
      </rPr>
      <t xml:space="preserve"> 재무 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2"/>
        <charset val="129"/>
      </rPr>
      <t xml:space="preserve"> 회계 규칙</t>
    </r>
    <r>
      <rPr>
        <sz val="11"/>
        <color theme="1"/>
        <rFont val="맑은 고딕"/>
        <family val="3"/>
        <charset val="129"/>
      </rPr>
      <t>」</t>
    </r>
    <r>
      <rPr>
        <sz val="11"/>
        <color theme="1"/>
        <rFont val="맑은 고딕"/>
        <family val="2"/>
        <charset val="129"/>
      </rPr>
      <t xml:space="preserve"> 제20조 제1항에 따라 사회복지법인 </t>
    </r>
    <phoneticPr fontId="2" type="noConversion"/>
  </si>
  <si>
    <t>연도의 업무집행 내용과 법인회계에 속하는 수입과 지출에 관한 제반 증빙서류와</t>
    <phoneticPr fontId="2" type="noConversion"/>
  </si>
  <si>
    <t>장부를 일반적인 감사기준에 따라 감사를 실시하였습니다.</t>
    <phoneticPr fontId="2" type="noConversion"/>
  </si>
  <si>
    <t>다                  음</t>
    <phoneticPr fontId="2" type="noConversion"/>
  </si>
  <si>
    <t xml:space="preserve">사회복지법인 시천주복지재단 </t>
    <phoneticPr fontId="2" type="noConversion"/>
  </si>
  <si>
    <t>감       사</t>
    <phoneticPr fontId="2" type="noConversion"/>
  </si>
  <si>
    <t xml:space="preserve">      주   영    채</t>
    <phoneticPr fontId="2" type="noConversion"/>
  </si>
  <si>
    <t xml:space="preserve">      이   영   이</t>
    <phoneticPr fontId="2" type="noConversion"/>
  </si>
  <si>
    <t>사회복지법인 시천주복지재단  대표이사   귀하</t>
    <phoneticPr fontId="2" type="noConversion"/>
  </si>
  <si>
    <t>시천주복지재단의 2016년도 1월 1일부터 2016년도 12월 31일로 종결되는 회계</t>
    <phoneticPr fontId="2" type="noConversion"/>
  </si>
  <si>
    <t>그 회계처리는 적정하였습니다.</t>
    <phoneticPr fontId="2" type="noConversion"/>
  </si>
  <si>
    <t>업무집행내용과 결산서의 각항은 다음에 지적된 사항을 제외하고는 정확하였으며,</t>
    <phoneticPr fontId="2" type="noConversion"/>
  </si>
  <si>
    <t>금년도불용액</t>
    <phoneticPr fontId="2" type="noConversion"/>
  </si>
  <si>
    <t>전년도불용액</t>
    <phoneticPr fontId="2" type="noConversion"/>
  </si>
  <si>
    <t>1. 비품관리대장은 필히 비치할 것</t>
    <phoneticPr fontId="2" type="noConversion"/>
  </si>
  <si>
    <t>2. 지정후원금의 경우에는 그 사용결과를 후원자에게 통지할 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</si>
</sst>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41" fontId="0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41" fontId="0" fillId="0" borderId="1" xfId="1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0" xfId="1" applyFont="1">
      <alignment vertical="center"/>
    </xf>
    <xf numFmtId="41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4" xfId="0" applyBorder="1">
      <alignment vertical="center"/>
    </xf>
    <xf numFmtId="41" fontId="0" fillId="0" borderId="4" xfId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41" fontId="0" fillId="0" borderId="22" xfId="1" applyFont="1" applyBorder="1">
      <alignment vertical="center"/>
    </xf>
    <xf numFmtId="0" fontId="0" fillId="0" borderId="23" xfId="0" applyBorder="1">
      <alignment vertical="center"/>
    </xf>
    <xf numFmtId="176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4" xfId="0" applyBorder="1">
      <alignment vertical="center"/>
    </xf>
    <xf numFmtId="0" fontId="0" fillId="0" borderId="2" xfId="0" applyBorder="1">
      <alignment vertical="center"/>
    </xf>
    <xf numFmtId="41" fontId="0" fillId="0" borderId="2" xfId="1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41" fontId="7" fillId="0" borderId="16" xfId="1" applyFont="1" applyBorder="1">
      <alignment vertical="center"/>
    </xf>
    <xf numFmtId="0" fontId="0" fillId="0" borderId="10" xfId="0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41" fontId="0" fillId="0" borderId="26" xfId="1" applyFont="1" applyBorder="1" applyAlignment="1">
      <alignment vertical="center" shrinkToFit="1"/>
    </xf>
    <xf numFmtId="41" fontId="0" fillId="0" borderId="27" xfId="1" applyFont="1" applyBorder="1" applyAlignment="1">
      <alignment vertical="center" shrinkToFit="1"/>
    </xf>
    <xf numFmtId="41" fontId="0" fillId="0" borderId="20" xfId="1" applyFont="1" applyBorder="1" applyAlignment="1">
      <alignment vertical="center" shrinkToFit="1"/>
    </xf>
    <xf numFmtId="41" fontId="0" fillId="0" borderId="0" xfId="1" applyFont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41" fontId="0" fillId="0" borderId="22" xfId="1" applyFont="1" applyBorder="1" applyAlignment="1">
      <alignment vertical="center" shrinkToFit="1"/>
    </xf>
    <xf numFmtId="41" fontId="0" fillId="0" borderId="23" xfId="1" applyFont="1" applyBorder="1" applyAlignment="1">
      <alignment vertical="center" shrinkToFit="1"/>
    </xf>
    <xf numFmtId="41" fontId="0" fillId="0" borderId="2" xfId="1" applyFont="1" applyBorder="1" applyAlignment="1">
      <alignment vertical="center" shrinkToFit="1"/>
    </xf>
    <xf numFmtId="41" fontId="0" fillId="0" borderId="28" xfId="1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0" fillId="0" borderId="15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1" fontId="0" fillId="0" borderId="26" xfId="1" applyFont="1" applyBorder="1" applyAlignment="1">
      <alignment horizontal="center" vertical="center" shrinkToFit="1"/>
    </xf>
    <xf numFmtId="41" fontId="0" fillId="0" borderId="22" xfId="1" applyFont="1" applyBorder="1" applyAlignment="1">
      <alignment horizontal="center" vertical="center" shrinkToFit="1"/>
    </xf>
    <xf numFmtId="41" fontId="0" fillId="0" borderId="27" xfId="1" applyFont="1" applyBorder="1" applyAlignment="1">
      <alignment horizontal="center" vertical="center" shrinkToFit="1"/>
    </xf>
    <xf numFmtId="41" fontId="0" fillId="0" borderId="23" xfId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G44" sqref="G44"/>
    </sheetView>
  </sheetViews>
  <sheetFormatPr defaultRowHeight="16.5" x14ac:dyDescent="0.3"/>
  <cols>
    <col min="1" max="3" width="11.625" style="2" customWidth="1"/>
    <col min="4" max="4" width="5.625" customWidth="1"/>
    <col min="5" max="8" width="11.625" style="1" customWidth="1"/>
  </cols>
  <sheetData>
    <row r="1" spans="1:8" x14ac:dyDescent="0.3">
      <c r="A1" s="67" t="s">
        <v>0</v>
      </c>
      <c r="B1" s="67"/>
    </row>
    <row r="2" spans="1:8" ht="26.25" x14ac:dyDescent="0.3">
      <c r="A2" s="65" t="s">
        <v>133</v>
      </c>
      <c r="B2" s="66"/>
      <c r="C2" s="66"/>
      <c r="D2" s="66"/>
      <c r="E2" s="66"/>
      <c r="F2" s="66"/>
      <c r="G2" s="66"/>
      <c r="H2" s="66"/>
    </row>
    <row r="3" spans="1:8" ht="17.25" thickBot="1" x14ac:dyDescent="0.35">
      <c r="A3" s="68" t="s">
        <v>135</v>
      </c>
      <c r="B3" s="68"/>
      <c r="H3" s="1" t="s">
        <v>28</v>
      </c>
    </row>
    <row r="4" spans="1:8" x14ac:dyDescent="0.3">
      <c r="A4" s="55" t="s">
        <v>12</v>
      </c>
      <c r="B4" s="56"/>
      <c r="C4" s="56"/>
      <c r="D4" s="75" t="s">
        <v>4</v>
      </c>
      <c r="E4" s="51" t="s">
        <v>8</v>
      </c>
      <c r="F4" s="51" t="s">
        <v>9</v>
      </c>
      <c r="G4" s="51" t="s">
        <v>10</v>
      </c>
      <c r="H4" s="53" t="s">
        <v>11</v>
      </c>
    </row>
    <row r="5" spans="1:8" ht="17.25" thickBot="1" x14ac:dyDescent="0.35">
      <c r="A5" s="30" t="s">
        <v>1</v>
      </c>
      <c r="B5" s="31" t="s">
        <v>2</v>
      </c>
      <c r="C5" s="31" t="s">
        <v>3</v>
      </c>
      <c r="D5" s="76"/>
      <c r="E5" s="52"/>
      <c r="F5" s="52"/>
      <c r="G5" s="52"/>
      <c r="H5" s="54"/>
    </row>
    <row r="6" spans="1:8" x14ac:dyDescent="0.3">
      <c r="A6" s="55" t="s">
        <v>13</v>
      </c>
      <c r="B6" s="32"/>
      <c r="C6" s="32"/>
      <c r="D6" s="33" t="s">
        <v>5</v>
      </c>
      <c r="E6" s="34"/>
      <c r="F6" s="34"/>
      <c r="G6" s="34"/>
      <c r="H6" s="35"/>
    </row>
    <row r="7" spans="1:8" x14ac:dyDescent="0.3">
      <c r="A7" s="57"/>
      <c r="B7" s="3"/>
      <c r="C7" s="3"/>
      <c r="D7" s="6" t="s">
        <v>6</v>
      </c>
      <c r="E7" s="5"/>
      <c r="F7" s="5"/>
      <c r="G7" s="5"/>
      <c r="H7" s="36"/>
    </row>
    <row r="8" spans="1:8" x14ac:dyDescent="0.3">
      <c r="A8" s="57"/>
      <c r="B8" s="3"/>
      <c r="C8" s="3"/>
      <c r="D8" s="6" t="s">
        <v>7</v>
      </c>
      <c r="E8" s="5"/>
      <c r="F8" s="5"/>
      <c r="G8" s="5"/>
      <c r="H8" s="36"/>
    </row>
    <row r="9" spans="1:8" x14ac:dyDescent="0.3">
      <c r="A9" s="57" t="s">
        <v>14</v>
      </c>
      <c r="B9" s="3"/>
      <c r="C9" s="3"/>
      <c r="D9" s="6" t="s">
        <v>5</v>
      </c>
      <c r="E9" s="5"/>
      <c r="F9" s="5"/>
      <c r="G9" s="5"/>
      <c r="H9" s="36"/>
    </row>
    <row r="10" spans="1:8" x14ac:dyDescent="0.3">
      <c r="A10" s="57"/>
      <c r="B10" s="3"/>
      <c r="C10" s="3"/>
      <c r="D10" s="6" t="s">
        <v>6</v>
      </c>
      <c r="E10" s="5"/>
      <c r="F10" s="5"/>
      <c r="G10" s="5"/>
      <c r="H10" s="36"/>
    </row>
    <row r="11" spans="1:8" x14ac:dyDescent="0.3">
      <c r="A11" s="57"/>
      <c r="B11" s="3"/>
      <c r="C11" s="3"/>
      <c r="D11" s="6" t="s">
        <v>7</v>
      </c>
      <c r="E11" s="5"/>
      <c r="F11" s="5"/>
      <c r="G11" s="5"/>
      <c r="H11" s="36"/>
    </row>
    <row r="12" spans="1:8" x14ac:dyDescent="0.3">
      <c r="A12" s="57" t="s">
        <v>15</v>
      </c>
      <c r="B12" s="58" t="s">
        <v>16</v>
      </c>
      <c r="C12" s="3" t="s">
        <v>17</v>
      </c>
      <c r="D12" s="6" t="s">
        <v>5</v>
      </c>
      <c r="E12" s="5"/>
      <c r="F12" s="5"/>
      <c r="G12" s="5"/>
      <c r="H12" s="36"/>
    </row>
    <row r="13" spans="1:8" x14ac:dyDescent="0.3">
      <c r="A13" s="57"/>
      <c r="B13" s="58"/>
      <c r="C13" s="3"/>
      <c r="D13" s="6" t="s">
        <v>6</v>
      </c>
      <c r="E13" s="5"/>
      <c r="F13" s="5"/>
      <c r="G13" s="5"/>
      <c r="H13" s="36"/>
    </row>
    <row r="14" spans="1:8" x14ac:dyDescent="0.3">
      <c r="A14" s="57"/>
      <c r="B14" s="58"/>
      <c r="C14" s="3"/>
      <c r="D14" s="6" t="s">
        <v>7</v>
      </c>
      <c r="E14" s="5"/>
      <c r="F14" s="5"/>
      <c r="G14" s="5"/>
      <c r="H14" s="36"/>
    </row>
    <row r="15" spans="1:8" x14ac:dyDescent="0.3">
      <c r="A15" s="57"/>
      <c r="B15" s="58"/>
      <c r="C15" s="3" t="s">
        <v>18</v>
      </c>
      <c r="D15" s="6" t="s">
        <v>5</v>
      </c>
      <c r="E15" s="5"/>
      <c r="F15" s="5"/>
      <c r="G15" s="5">
        <v>58000000</v>
      </c>
      <c r="H15" s="36">
        <f>SUM(E15:G15)</f>
        <v>58000000</v>
      </c>
    </row>
    <row r="16" spans="1:8" x14ac:dyDescent="0.3">
      <c r="A16" s="57"/>
      <c r="B16" s="58"/>
      <c r="C16" s="3"/>
      <c r="D16" s="6" t="s">
        <v>6</v>
      </c>
      <c r="E16" s="5"/>
      <c r="F16" s="5"/>
      <c r="G16" s="5">
        <v>58068480</v>
      </c>
      <c r="H16" s="36">
        <f t="shared" ref="H16:H20" si="0">SUM(E16:G16)</f>
        <v>58068480</v>
      </c>
    </row>
    <row r="17" spans="1:8" x14ac:dyDescent="0.3">
      <c r="A17" s="57"/>
      <c r="B17" s="58"/>
      <c r="C17" s="3"/>
      <c r="D17" s="6" t="s">
        <v>7</v>
      </c>
      <c r="E17" s="5"/>
      <c r="F17" s="5"/>
      <c r="G17" s="5">
        <f>SUM(G15-G16)</f>
        <v>-68480</v>
      </c>
      <c r="H17" s="36">
        <f t="shared" si="0"/>
        <v>-68480</v>
      </c>
    </row>
    <row r="18" spans="1:8" x14ac:dyDescent="0.3">
      <c r="A18" s="57"/>
      <c r="B18" s="69" t="s">
        <v>23</v>
      </c>
      <c r="C18" s="70"/>
      <c r="D18" s="6" t="s">
        <v>5</v>
      </c>
      <c r="E18" s="5"/>
      <c r="F18" s="5"/>
      <c r="G18" s="5">
        <f>SUM(G12,G15)</f>
        <v>58000000</v>
      </c>
      <c r="H18" s="36">
        <f t="shared" si="0"/>
        <v>58000000</v>
      </c>
    </row>
    <row r="19" spans="1:8" x14ac:dyDescent="0.3">
      <c r="A19" s="57"/>
      <c r="B19" s="71"/>
      <c r="C19" s="72"/>
      <c r="D19" s="6" t="s">
        <v>6</v>
      </c>
      <c r="E19" s="5"/>
      <c r="F19" s="5"/>
      <c r="G19" s="5">
        <f>SUM(G13,G16)</f>
        <v>58068480</v>
      </c>
      <c r="H19" s="36">
        <f t="shared" si="0"/>
        <v>58068480</v>
      </c>
    </row>
    <row r="20" spans="1:8" x14ac:dyDescent="0.3">
      <c r="A20" s="57"/>
      <c r="B20" s="73"/>
      <c r="C20" s="74"/>
      <c r="D20" s="6" t="s">
        <v>7</v>
      </c>
      <c r="E20" s="5"/>
      <c r="F20" s="5"/>
      <c r="G20" s="5">
        <f>SUM(G17)</f>
        <v>-68480</v>
      </c>
      <c r="H20" s="36">
        <f t="shared" si="0"/>
        <v>-68480</v>
      </c>
    </row>
    <row r="21" spans="1:8" x14ac:dyDescent="0.3">
      <c r="A21" s="57" t="s">
        <v>19</v>
      </c>
      <c r="B21" s="3"/>
      <c r="C21" s="3"/>
      <c r="D21" s="6" t="s">
        <v>5</v>
      </c>
      <c r="E21" s="5"/>
      <c r="F21" s="5"/>
      <c r="G21" s="5"/>
      <c r="H21" s="36"/>
    </row>
    <row r="22" spans="1:8" x14ac:dyDescent="0.3">
      <c r="A22" s="57"/>
      <c r="B22" s="3"/>
      <c r="C22" s="3"/>
      <c r="D22" s="6" t="s">
        <v>6</v>
      </c>
      <c r="E22" s="5"/>
      <c r="F22" s="5"/>
      <c r="G22" s="5"/>
      <c r="H22" s="36"/>
    </row>
    <row r="23" spans="1:8" x14ac:dyDescent="0.3">
      <c r="A23" s="57"/>
      <c r="B23" s="3"/>
      <c r="C23" s="3"/>
      <c r="D23" s="6" t="s">
        <v>7</v>
      </c>
      <c r="E23" s="5"/>
      <c r="F23" s="5"/>
      <c r="G23" s="5"/>
      <c r="H23" s="36"/>
    </row>
    <row r="24" spans="1:8" x14ac:dyDescent="0.3">
      <c r="A24" s="57" t="s">
        <v>20</v>
      </c>
      <c r="B24" s="3"/>
      <c r="C24" s="3"/>
      <c r="D24" s="6" t="s">
        <v>5</v>
      </c>
      <c r="E24" s="5"/>
      <c r="F24" s="5"/>
      <c r="G24" s="5"/>
      <c r="H24" s="36"/>
    </row>
    <row r="25" spans="1:8" x14ac:dyDescent="0.3">
      <c r="A25" s="57"/>
      <c r="B25" s="3"/>
      <c r="C25" s="3"/>
      <c r="D25" s="6" t="s">
        <v>6</v>
      </c>
      <c r="E25" s="5"/>
      <c r="F25" s="5"/>
      <c r="G25" s="5"/>
      <c r="H25" s="36"/>
    </row>
    <row r="26" spans="1:8" x14ac:dyDescent="0.3">
      <c r="A26" s="57"/>
      <c r="B26" s="3"/>
      <c r="C26" s="3"/>
      <c r="D26" s="6" t="s">
        <v>7</v>
      </c>
      <c r="E26" s="5"/>
      <c r="F26" s="5"/>
      <c r="G26" s="5"/>
      <c r="H26" s="36"/>
    </row>
    <row r="27" spans="1:8" x14ac:dyDescent="0.3">
      <c r="A27" s="57" t="s">
        <v>21</v>
      </c>
      <c r="B27" s="61" t="s">
        <v>21</v>
      </c>
      <c r="C27" s="61" t="s">
        <v>24</v>
      </c>
      <c r="D27" s="6" t="s">
        <v>5</v>
      </c>
      <c r="E27" s="5"/>
      <c r="F27" s="5"/>
      <c r="G27" s="5"/>
      <c r="H27" s="36"/>
    </row>
    <row r="28" spans="1:8" x14ac:dyDescent="0.3">
      <c r="A28" s="57"/>
      <c r="B28" s="63"/>
      <c r="C28" s="63"/>
      <c r="D28" s="6" t="s">
        <v>6</v>
      </c>
      <c r="E28" s="5"/>
      <c r="F28" s="5">
        <v>147138</v>
      </c>
      <c r="G28" s="5"/>
      <c r="H28" s="36">
        <f>SUM(E28:G28)</f>
        <v>147138</v>
      </c>
    </row>
    <row r="29" spans="1:8" x14ac:dyDescent="0.3">
      <c r="A29" s="57"/>
      <c r="B29" s="64"/>
      <c r="C29" s="64"/>
      <c r="D29" s="6" t="s">
        <v>7</v>
      </c>
      <c r="E29" s="5"/>
      <c r="F29" s="5">
        <f>SUM(F27-F28)</f>
        <v>-147138</v>
      </c>
      <c r="G29" s="37"/>
      <c r="H29" s="36">
        <f t="shared" ref="H29:H41" si="1">SUM(E29:G29)</f>
        <v>-147138</v>
      </c>
    </row>
    <row r="30" spans="1:8" x14ac:dyDescent="0.3">
      <c r="A30" s="57" t="s">
        <v>22</v>
      </c>
      <c r="B30" s="61" t="s">
        <v>22</v>
      </c>
      <c r="C30" s="61" t="s">
        <v>215</v>
      </c>
      <c r="D30" s="6" t="s">
        <v>5</v>
      </c>
      <c r="E30" s="5"/>
      <c r="F30" s="5">
        <v>15271440</v>
      </c>
      <c r="G30" s="5"/>
      <c r="H30" s="36">
        <f t="shared" si="1"/>
        <v>15271440</v>
      </c>
    </row>
    <row r="31" spans="1:8" x14ac:dyDescent="0.3">
      <c r="A31" s="57"/>
      <c r="B31" s="63"/>
      <c r="C31" s="63"/>
      <c r="D31" s="6" t="s">
        <v>6</v>
      </c>
      <c r="E31" s="5"/>
      <c r="F31" s="5">
        <v>10071912</v>
      </c>
      <c r="G31" s="5"/>
      <c r="H31" s="36">
        <f t="shared" si="1"/>
        <v>10071912</v>
      </c>
    </row>
    <row r="32" spans="1:8" x14ac:dyDescent="0.3">
      <c r="A32" s="57"/>
      <c r="B32" s="64"/>
      <c r="C32" s="64"/>
      <c r="D32" s="6" t="s">
        <v>7</v>
      </c>
      <c r="E32" s="5"/>
      <c r="F32" s="5">
        <f>SUM(F30-F31)</f>
        <v>5199528</v>
      </c>
      <c r="G32" s="5"/>
      <c r="H32" s="36">
        <f t="shared" si="1"/>
        <v>5199528</v>
      </c>
    </row>
    <row r="33" spans="1:8" x14ac:dyDescent="0.3">
      <c r="A33" s="57"/>
      <c r="B33" s="61" t="s">
        <v>22</v>
      </c>
      <c r="C33" s="61" t="s">
        <v>25</v>
      </c>
      <c r="D33" s="6" t="s">
        <v>5</v>
      </c>
      <c r="E33" s="5"/>
      <c r="F33" s="5">
        <v>6248380</v>
      </c>
      <c r="G33" s="5"/>
      <c r="H33" s="36">
        <f t="shared" si="1"/>
        <v>6248380</v>
      </c>
    </row>
    <row r="34" spans="1:8" x14ac:dyDescent="0.3">
      <c r="A34" s="57"/>
      <c r="B34" s="63"/>
      <c r="C34" s="63"/>
      <c r="D34" s="6" t="s">
        <v>6</v>
      </c>
      <c r="E34" s="5"/>
      <c r="F34" s="5">
        <v>4655470</v>
      </c>
      <c r="G34" s="5"/>
      <c r="H34" s="36">
        <f t="shared" si="1"/>
        <v>4655470</v>
      </c>
    </row>
    <row r="35" spans="1:8" x14ac:dyDescent="0.3">
      <c r="A35" s="57"/>
      <c r="B35" s="64"/>
      <c r="C35" s="64"/>
      <c r="D35" s="6" t="s">
        <v>7</v>
      </c>
      <c r="E35" s="5"/>
      <c r="F35" s="5">
        <f>SUM(F33-F34)</f>
        <v>1592910</v>
      </c>
      <c r="G35" s="5"/>
      <c r="H35" s="36">
        <f t="shared" si="1"/>
        <v>1592910</v>
      </c>
    </row>
    <row r="36" spans="1:8" x14ac:dyDescent="0.3">
      <c r="A36" s="57"/>
      <c r="B36" s="58" t="s">
        <v>26</v>
      </c>
      <c r="C36" s="58"/>
      <c r="D36" s="6" t="s">
        <v>5</v>
      </c>
      <c r="E36" s="5"/>
      <c r="F36" s="5">
        <f>SUM(F30,F33)</f>
        <v>21519820</v>
      </c>
      <c r="G36" s="5"/>
      <c r="H36" s="36">
        <f t="shared" si="1"/>
        <v>21519820</v>
      </c>
    </row>
    <row r="37" spans="1:8" x14ac:dyDescent="0.3">
      <c r="A37" s="57"/>
      <c r="B37" s="58"/>
      <c r="C37" s="58"/>
      <c r="D37" s="6" t="s">
        <v>6</v>
      </c>
      <c r="E37" s="5"/>
      <c r="F37" s="5">
        <f>SUM(F31,F34)</f>
        <v>14727382</v>
      </c>
      <c r="G37" s="5"/>
      <c r="H37" s="36">
        <f t="shared" si="1"/>
        <v>14727382</v>
      </c>
    </row>
    <row r="38" spans="1:8" ht="17.25" thickBot="1" x14ac:dyDescent="0.35">
      <c r="A38" s="62"/>
      <c r="B38" s="61"/>
      <c r="C38" s="61"/>
      <c r="D38" s="7" t="s">
        <v>7</v>
      </c>
      <c r="E38" s="41"/>
      <c r="F38" s="41">
        <f>SUM(F32,F35)</f>
        <v>6792438</v>
      </c>
      <c r="G38" s="41"/>
      <c r="H38" s="42">
        <f t="shared" si="1"/>
        <v>6792438</v>
      </c>
    </row>
    <row r="39" spans="1:8" x14ac:dyDescent="0.3">
      <c r="A39" s="55" t="s">
        <v>27</v>
      </c>
      <c r="B39" s="56"/>
      <c r="C39" s="56"/>
      <c r="D39" s="33" t="s">
        <v>5</v>
      </c>
      <c r="E39" s="34"/>
      <c r="F39" s="34">
        <f>SUM(F27,F36)</f>
        <v>21519820</v>
      </c>
      <c r="G39" s="34">
        <f>SUM(G18)</f>
        <v>58000000</v>
      </c>
      <c r="H39" s="35">
        <f t="shared" si="1"/>
        <v>79519820</v>
      </c>
    </row>
    <row r="40" spans="1:8" x14ac:dyDescent="0.3">
      <c r="A40" s="57"/>
      <c r="B40" s="58"/>
      <c r="C40" s="58"/>
      <c r="D40" s="6" t="s">
        <v>6</v>
      </c>
      <c r="E40" s="5"/>
      <c r="F40" s="5">
        <f>SUM(F28,F37)</f>
        <v>14874520</v>
      </c>
      <c r="G40" s="5">
        <f>SUM(G19)</f>
        <v>58068480</v>
      </c>
      <c r="H40" s="36">
        <f t="shared" si="1"/>
        <v>72943000</v>
      </c>
    </row>
    <row r="41" spans="1:8" ht="17.25" thickBot="1" x14ac:dyDescent="0.35">
      <c r="A41" s="59"/>
      <c r="B41" s="60"/>
      <c r="C41" s="60"/>
      <c r="D41" s="38" t="s">
        <v>7</v>
      </c>
      <c r="E41" s="39"/>
      <c r="F41" s="39">
        <f>SUM(F39-F40)</f>
        <v>6645300</v>
      </c>
      <c r="G41" s="39">
        <f>SUM(G20)</f>
        <v>-68480</v>
      </c>
      <c r="H41" s="40">
        <f t="shared" si="1"/>
        <v>6576820</v>
      </c>
    </row>
  </sheetData>
  <mergeCells count="26">
    <mergeCell ref="A2:H2"/>
    <mergeCell ref="A1:B1"/>
    <mergeCell ref="A3:B3"/>
    <mergeCell ref="C33:C35"/>
    <mergeCell ref="C30:C32"/>
    <mergeCell ref="C27:C29"/>
    <mergeCell ref="B27:B29"/>
    <mergeCell ref="B18:C20"/>
    <mergeCell ref="B12:B17"/>
    <mergeCell ref="A12:A20"/>
    <mergeCell ref="A9:A11"/>
    <mergeCell ref="A6:A8"/>
    <mergeCell ref="B30:B32"/>
    <mergeCell ref="A21:A23"/>
    <mergeCell ref="A4:C4"/>
    <mergeCell ref="D4:D5"/>
    <mergeCell ref="E4:E5"/>
    <mergeCell ref="F4:F5"/>
    <mergeCell ref="G4:G5"/>
    <mergeCell ref="H4:H5"/>
    <mergeCell ref="A39:C41"/>
    <mergeCell ref="B36:C38"/>
    <mergeCell ref="A30:A38"/>
    <mergeCell ref="A27:A29"/>
    <mergeCell ref="A24:A26"/>
    <mergeCell ref="B33:B35"/>
  </mergeCells>
  <phoneticPr fontId="2" type="noConversion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2" sqref="C12"/>
    </sheetView>
  </sheetViews>
  <sheetFormatPr defaultRowHeight="16.5" x14ac:dyDescent="0.3"/>
  <cols>
    <col min="1" max="1" width="14.625" customWidth="1"/>
    <col min="2" max="2" width="22.25" customWidth="1"/>
    <col min="3" max="3" width="12.625" style="8" customWidth="1"/>
    <col min="4" max="4" width="17.625" customWidth="1"/>
    <col min="5" max="5" width="13.125" customWidth="1"/>
  </cols>
  <sheetData>
    <row r="1" spans="1:5" x14ac:dyDescent="0.3">
      <c r="A1" t="s">
        <v>127</v>
      </c>
    </row>
    <row r="2" spans="1:5" x14ac:dyDescent="0.3">
      <c r="A2" s="92" t="s">
        <v>128</v>
      </c>
      <c r="B2" s="92"/>
      <c r="C2" s="92"/>
      <c r="D2" s="92"/>
      <c r="E2" s="92"/>
    </row>
    <row r="3" spans="1:5" ht="17.25" thickBot="1" x14ac:dyDescent="0.35">
      <c r="A3" s="101" t="s">
        <v>153</v>
      </c>
      <c r="B3" s="101"/>
    </row>
    <row r="4" spans="1:5" ht="30" customHeight="1" thickBot="1" x14ac:dyDescent="0.35">
      <c r="A4" s="44" t="s">
        <v>123</v>
      </c>
      <c r="B4" s="45" t="s">
        <v>129</v>
      </c>
      <c r="C4" s="48" t="s">
        <v>124</v>
      </c>
      <c r="D4" s="45" t="s">
        <v>125</v>
      </c>
      <c r="E4" s="46" t="s">
        <v>126</v>
      </c>
    </row>
    <row r="5" spans="1:5" ht="30" customHeight="1" x14ac:dyDescent="0.3">
      <c r="A5" s="107" t="s">
        <v>154</v>
      </c>
      <c r="B5" s="11" t="s">
        <v>155</v>
      </c>
      <c r="C5" s="12">
        <v>2320060</v>
      </c>
      <c r="D5" s="11" t="s">
        <v>162</v>
      </c>
      <c r="E5" s="14"/>
    </row>
    <row r="6" spans="1:5" ht="30" customHeight="1" x14ac:dyDescent="0.3">
      <c r="A6" s="107"/>
      <c r="B6" s="4" t="s">
        <v>156</v>
      </c>
      <c r="C6" s="9">
        <v>1863000</v>
      </c>
      <c r="D6" s="4" t="s">
        <v>162</v>
      </c>
      <c r="E6" s="16"/>
    </row>
    <row r="7" spans="1:5" ht="30" customHeight="1" x14ac:dyDescent="0.3">
      <c r="A7" s="108"/>
      <c r="B7" s="4" t="s">
        <v>157</v>
      </c>
      <c r="C7" s="9">
        <v>1000500</v>
      </c>
      <c r="D7" s="4" t="s">
        <v>163</v>
      </c>
      <c r="E7" s="16"/>
    </row>
    <row r="8" spans="1:5" ht="30" customHeight="1" x14ac:dyDescent="0.3">
      <c r="A8" s="15" t="s">
        <v>158</v>
      </c>
      <c r="B8" s="4" t="s">
        <v>159</v>
      </c>
      <c r="C8" s="9">
        <v>1916080</v>
      </c>
      <c r="D8" s="4" t="s">
        <v>162</v>
      </c>
      <c r="E8" s="16"/>
    </row>
    <row r="9" spans="1:5" ht="30" customHeight="1" x14ac:dyDescent="0.3">
      <c r="A9" s="15" t="s">
        <v>160</v>
      </c>
      <c r="B9" s="4" t="s">
        <v>161</v>
      </c>
      <c r="C9" s="9">
        <v>2561750</v>
      </c>
      <c r="D9" s="4" t="s">
        <v>162</v>
      </c>
      <c r="E9" s="16"/>
    </row>
    <row r="10" spans="1:5" ht="30" customHeight="1" x14ac:dyDescent="0.3">
      <c r="A10" s="15"/>
      <c r="B10" s="4"/>
      <c r="C10" s="9"/>
      <c r="D10" s="4"/>
      <c r="E10" s="16"/>
    </row>
    <row r="11" spans="1:5" ht="30" customHeight="1" x14ac:dyDescent="0.3">
      <c r="A11" s="15"/>
      <c r="B11" s="4"/>
      <c r="C11" s="9"/>
      <c r="D11" s="4"/>
      <c r="E11" s="16"/>
    </row>
    <row r="12" spans="1:5" ht="30" customHeight="1" x14ac:dyDescent="0.3">
      <c r="A12" s="15"/>
      <c r="B12" s="4"/>
      <c r="C12" s="9"/>
      <c r="D12" s="4"/>
      <c r="E12" s="16"/>
    </row>
    <row r="13" spans="1:5" ht="30" customHeight="1" x14ac:dyDescent="0.3">
      <c r="A13" s="15"/>
      <c r="B13" s="4"/>
      <c r="C13" s="9"/>
      <c r="D13" s="4"/>
      <c r="E13" s="16"/>
    </row>
    <row r="14" spans="1:5" ht="30" customHeight="1" x14ac:dyDescent="0.3">
      <c r="A14" s="15"/>
      <c r="B14" s="4"/>
      <c r="C14" s="9"/>
      <c r="D14" s="4"/>
      <c r="E14" s="16"/>
    </row>
    <row r="15" spans="1:5" ht="30" customHeight="1" thickBot="1" x14ac:dyDescent="0.35">
      <c r="A15" s="17"/>
      <c r="B15" s="18"/>
      <c r="C15" s="19">
        <f>SUM(C5:C14)</f>
        <v>9661390</v>
      </c>
      <c r="D15" s="18"/>
      <c r="E15" s="20"/>
    </row>
  </sheetData>
  <mergeCells count="3">
    <mergeCell ref="A2:E2"/>
    <mergeCell ref="A3:B3"/>
    <mergeCell ref="A5:A7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4" sqref="A4:E4"/>
    </sheetView>
  </sheetViews>
  <sheetFormatPr defaultRowHeight="16.5" x14ac:dyDescent="0.3"/>
  <cols>
    <col min="1" max="1" width="12.625" customWidth="1"/>
    <col min="2" max="2" width="15.625" customWidth="1"/>
    <col min="3" max="3" width="12.625" style="8" customWidth="1"/>
    <col min="4" max="4" width="26.75" customWidth="1"/>
    <col min="5" max="5" width="12.25" customWidth="1"/>
  </cols>
  <sheetData>
    <row r="1" spans="1:5" x14ac:dyDescent="0.3">
      <c r="A1" t="s">
        <v>130</v>
      </c>
    </row>
    <row r="2" spans="1:5" ht="20.25" x14ac:dyDescent="0.3">
      <c r="A2" s="114" t="s">
        <v>165</v>
      </c>
      <c r="B2" s="114"/>
      <c r="C2" s="114"/>
      <c r="D2" s="114"/>
      <c r="E2" s="114"/>
    </row>
    <row r="3" spans="1:5" ht="17.25" thickBot="1" x14ac:dyDescent="0.35">
      <c r="A3" s="101" t="s">
        <v>202</v>
      </c>
      <c r="B3" s="101"/>
    </row>
    <row r="4" spans="1:5" ht="17.25" thickBot="1" x14ac:dyDescent="0.35">
      <c r="A4" s="44" t="s">
        <v>123</v>
      </c>
      <c r="B4" s="45" t="s">
        <v>129</v>
      </c>
      <c r="C4" s="48" t="s">
        <v>124</v>
      </c>
      <c r="D4" s="45" t="s">
        <v>125</v>
      </c>
      <c r="E4" s="46" t="s">
        <v>126</v>
      </c>
    </row>
    <row r="5" spans="1:5" ht="17.25" thickBot="1" x14ac:dyDescent="0.35">
      <c r="A5" s="26" t="s">
        <v>167</v>
      </c>
      <c r="B5" s="27" t="s">
        <v>199</v>
      </c>
      <c r="C5" s="28">
        <f>SUM(C6:C7)</f>
        <v>918000</v>
      </c>
      <c r="D5" s="29"/>
      <c r="E5" s="14"/>
    </row>
    <row r="6" spans="1:5" x14ac:dyDescent="0.3">
      <c r="A6" s="13"/>
      <c r="B6" s="11" t="s">
        <v>166</v>
      </c>
      <c r="C6" s="12">
        <v>90000</v>
      </c>
      <c r="D6" s="4" t="s">
        <v>169</v>
      </c>
      <c r="E6" s="16"/>
    </row>
    <row r="7" spans="1:5" x14ac:dyDescent="0.3">
      <c r="A7" s="15"/>
      <c r="B7" s="4" t="s">
        <v>168</v>
      </c>
      <c r="C7" s="9">
        <v>828000</v>
      </c>
      <c r="D7" s="4" t="s">
        <v>170</v>
      </c>
      <c r="E7" s="16"/>
    </row>
    <row r="8" spans="1:5" x14ac:dyDescent="0.3">
      <c r="A8" s="15"/>
      <c r="B8" s="4"/>
      <c r="C8" s="9"/>
      <c r="D8" s="4" t="s">
        <v>172</v>
      </c>
      <c r="E8" s="16"/>
    </row>
    <row r="9" spans="1:5" x14ac:dyDescent="0.3">
      <c r="A9" s="15"/>
      <c r="B9" s="4"/>
      <c r="C9" s="9"/>
      <c r="D9" s="4" t="s">
        <v>171</v>
      </c>
      <c r="E9" s="16"/>
    </row>
    <row r="10" spans="1:5" ht="17.25" thickBot="1" x14ac:dyDescent="0.35">
      <c r="A10" s="23"/>
      <c r="B10" s="24"/>
      <c r="C10" s="25"/>
      <c r="D10" s="10" t="s">
        <v>173</v>
      </c>
      <c r="E10" s="16"/>
    </row>
    <row r="11" spans="1:5" ht="17.25" thickBot="1" x14ac:dyDescent="0.35">
      <c r="A11" s="26" t="s">
        <v>174</v>
      </c>
      <c r="B11" s="27" t="s">
        <v>200</v>
      </c>
      <c r="C11" s="28">
        <f>SUM(C12:C26)</f>
        <v>33744310</v>
      </c>
      <c r="D11" s="21"/>
      <c r="E11" s="16"/>
    </row>
    <row r="12" spans="1:5" x14ac:dyDescent="0.3">
      <c r="A12" s="13"/>
      <c r="B12" s="11" t="s">
        <v>175</v>
      </c>
      <c r="C12" s="12">
        <v>80360</v>
      </c>
      <c r="D12" s="4" t="s">
        <v>176</v>
      </c>
      <c r="E12" s="16"/>
    </row>
    <row r="13" spans="1:5" x14ac:dyDescent="0.3">
      <c r="A13" s="15"/>
      <c r="B13" s="4"/>
      <c r="C13" s="9"/>
      <c r="D13" s="4" t="s">
        <v>177</v>
      </c>
      <c r="E13" s="16"/>
    </row>
    <row r="14" spans="1:5" x14ac:dyDescent="0.3">
      <c r="A14" s="15"/>
      <c r="B14" s="4"/>
      <c r="C14" s="9"/>
      <c r="D14" s="4" t="s">
        <v>178</v>
      </c>
      <c r="E14" s="16"/>
    </row>
    <row r="15" spans="1:5" x14ac:dyDescent="0.3">
      <c r="A15" s="15"/>
      <c r="B15" s="4" t="s">
        <v>179</v>
      </c>
      <c r="C15" s="9">
        <v>244740</v>
      </c>
      <c r="D15" s="4" t="s">
        <v>180</v>
      </c>
      <c r="E15" s="16"/>
    </row>
    <row r="16" spans="1:5" x14ac:dyDescent="0.3">
      <c r="A16" s="15"/>
      <c r="B16" s="4"/>
      <c r="C16" s="9"/>
      <c r="D16" s="4" t="s">
        <v>181</v>
      </c>
      <c r="E16" s="16"/>
    </row>
    <row r="17" spans="1:5" x14ac:dyDescent="0.3">
      <c r="A17" s="15"/>
      <c r="B17" s="4"/>
      <c r="C17" s="9"/>
      <c r="D17" s="4" t="s">
        <v>182</v>
      </c>
      <c r="E17" s="16"/>
    </row>
    <row r="18" spans="1:5" x14ac:dyDescent="0.3">
      <c r="A18" s="15"/>
      <c r="B18" s="4"/>
      <c r="C18" s="9"/>
      <c r="D18" s="4" t="s">
        <v>183</v>
      </c>
      <c r="E18" s="16"/>
    </row>
    <row r="19" spans="1:5" x14ac:dyDescent="0.3">
      <c r="A19" s="15"/>
      <c r="B19" s="4" t="s">
        <v>184</v>
      </c>
      <c r="C19" s="9">
        <v>171430</v>
      </c>
      <c r="D19" s="4" t="s">
        <v>185</v>
      </c>
      <c r="E19" s="16"/>
    </row>
    <row r="20" spans="1:5" x14ac:dyDescent="0.3">
      <c r="A20" s="15"/>
      <c r="B20" s="4"/>
      <c r="C20" s="9"/>
      <c r="D20" s="4" t="s">
        <v>186</v>
      </c>
      <c r="E20" s="16"/>
    </row>
    <row r="21" spans="1:5" x14ac:dyDescent="0.3">
      <c r="A21" s="15"/>
      <c r="B21" s="4" t="s">
        <v>187</v>
      </c>
      <c r="C21" s="9">
        <v>33199780</v>
      </c>
      <c r="D21" s="4" t="s">
        <v>188</v>
      </c>
      <c r="E21" s="16"/>
    </row>
    <row r="22" spans="1:5" x14ac:dyDescent="0.3">
      <c r="A22" s="15"/>
      <c r="B22" s="4"/>
      <c r="C22" s="9"/>
      <c r="D22" s="4" t="s">
        <v>189</v>
      </c>
      <c r="E22" s="16"/>
    </row>
    <row r="23" spans="1:5" x14ac:dyDescent="0.3">
      <c r="A23" s="15"/>
      <c r="B23" s="4"/>
      <c r="C23" s="9"/>
      <c r="D23" s="4" t="s">
        <v>190</v>
      </c>
      <c r="E23" s="16"/>
    </row>
    <row r="24" spans="1:5" x14ac:dyDescent="0.3">
      <c r="A24" s="15"/>
      <c r="B24" s="4"/>
      <c r="C24" s="9"/>
      <c r="D24" s="4" t="s">
        <v>191</v>
      </c>
      <c r="E24" s="16"/>
    </row>
    <row r="25" spans="1:5" x14ac:dyDescent="0.3">
      <c r="A25" s="15"/>
      <c r="B25" s="4"/>
      <c r="C25" s="9"/>
      <c r="D25" s="4" t="s">
        <v>193</v>
      </c>
      <c r="E25" s="16"/>
    </row>
    <row r="26" spans="1:5" ht="17.25" thickBot="1" x14ac:dyDescent="0.35">
      <c r="A26" s="23"/>
      <c r="B26" s="24" t="s">
        <v>192</v>
      </c>
      <c r="C26" s="25">
        <v>48000</v>
      </c>
      <c r="D26" s="4" t="s">
        <v>194</v>
      </c>
      <c r="E26" s="16"/>
    </row>
    <row r="27" spans="1:5" ht="17.25" thickBot="1" x14ac:dyDescent="0.35">
      <c r="A27" s="26" t="s">
        <v>195</v>
      </c>
      <c r="B27" s="27" t="s">
        <v>201</v>
      </c>
      <c r="C27" s="28">
        <f>SUM(C28)</f>
        <v>2043000</v>
      </c>
      <c r="D27" s="22"/>
      <c r="E27" s="16"/>
    </row>
    <row r="28" spans="1:5" x14ac:dyDescent="0.3">
      <c r="A28" s="13"/>
      <c r="B28" s="11" t="s">
        <v>196</v>
      </c>
      <c r="C28" s="12">
        <v>2043000</v>
      </c>
      <c r="D28" s="4" t="s">
        <v>197</v>
      </c>
      <c r="E28" s="16"/>
    </row>
    <row r="29" spans="1:5" x14ac:dyDescent="0.3">
      <c r="A29" s="15"/>
      <c r="B29" s="4"/>
      <c r="C29" s="9"/>
      <c r="D29" s="4" t="s">
        <v>198</v>
      </c>
      <c r="E29" s="16"/>
    </row>
    <row r="30" spans="1:5" x14ac:dyDescent="0.3">
      <c r="A30" s="15"/>
      <c r="B30" s="4"/>
      <c r="C30" s="9"/>
      <c r="D30" s="4"/>
      <c r="E30" s="16"/>
    </row>
    <row r="31" spans="1:5" x14ac:dyDescent="0.3">
      <c r="A31" s="15"/>
      <c r="B31" s="4"/>
      <c r="C31" s="9"/>
      <c r="D31" s="4"/>
      <c r="E31" s="16"/>
    </row>
    <row r="32" spans="1:5" ht="17.25" thickBot="1" x14ac:dyDescent="0.35">
      <c r="A32" s="17"/>
      <c r="B32" s="18"/>
      <c r="C32" s="19"/>
      <c r="D32" s="18"/>
      <c r="E32" s="20"/>
    </row>
  </sheetData>
  <mergeCells count="2">
    <mergeCell ref="A2:E2"/>
    <mergeCell ref="A3:B3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9" workbookViewId="0">
      <selection activeCell="H32" sqref="H32"/>
    </sheetView>
  </sheetViews>
  <sheetFormatPr defaultRowHeight="16.5" x14ac:dyDescent="0.3"/>
  <sheetData>
    <row r="1" spans="1:8" x14ac:dyDescent="0.3">
      <c r="A1" t="s">
        <v>131</v>
      </c>
    </row>
    <row r="2" spans="1:8" ht="20.25" x14ac:dyDescent="0.3">
      <c r="A2" s="112" t="s">
        <v>132</v>
      </c>
      <c r="B2" s="113"/>
      <c r="C2" s="113"/>
      <c r="D2" s="113"/>
      <c r="E2" s="113"/>
      <c r="F2" s="113"/>
      <c r="G2" s="113"/>
      <c r="H2" s="113"/>
    </row>
    <row r="5" spans="1:8" x14ac:dyDescent="0.3">
      <c r="A5" s="115" t="s">
        <v>203</v>
      </c>
      <c r="B5" s="115"/>
      <c r="C5" s="115"/>
      <c r="D5" s="115"/>
      <c r="E5" s="115"/>
      <c r="F5" s="115"/>
      <c r="G5" s="115"/>
      <c r="H5" s="115"/>
    </row>
    <row r="6" spans="1:8" x14ac:dyDescent="0.3">
      <c r="A6" s="115" t="s">
        <v>212</v>
      </c>
      <c r="B6" s="115"/>
      <c r="C6" s="115"/>
      <c r="D6" s="115"/>
      <c r="E6" s="115"/>
      <c r="F6" s="115"/>
      <c r="G6" s="115"/>
      <c r="H6" s="115"/>
    </row>
    <row r="7" spans="1:8" x14ac:dyDescent="0.3">
      <c r="A7" s="115" t="s">
        <v>204</v>
      </c>
      <c r="B7" s="115"/>
      <c r="C7" s="115"/>
      <c r="D7" s="115"/>
      <c r="E7" s="115"/>
      <c r="F7" s="115"/>
      <c r="G7" s="115"/>
      <c r="H7" s="115"/>
    </row>
    <row r="8" spans="1:8" x14ac:dyDescent="0.3">
      <c r="A8" s="115" t="s">
        <v>205</v>
      </c>
      <c r="B8" s="115"/>
      <c r="C8" s="115"/>
      <c r="D8" s="115"/>
      <c r="E8" s="115"/>
      <c r="F8" s="115"/>
      <c r="G8" s="115"/>
      <c r="H8" s="115"/>
    </row>
    <row r="9" spans="1:8" x14ac:dyDescent="0.3">
      <c r="A9" s="115" t="s">
        <v>214</v>
      </c>
      <c r="B9" s="115"/>
      <c r="C9" s="115"/>
      <c r="D9" s="115"/>
      <c r="E9" s="115"/>
      <c r="F9" s="115"/>
      <c r="G9" s="115"/>
      <c r="H9" s="115"/>
    </row>
    <row r="10" spans="1:8" x14ac:dyDescent="0.3">
      <c r="A10" s="50" t="s">
        <v>213</v>
      </c>
      <c r="B10" s="50"/>
      <c r="C10" s="50"/>
      <c r="D10" s="49"/>
      <c r="E10" s="49"/>
      <c r="F10" s="49"/>
      <c r="G10" s="49"/>
      <c r="H10" s="49"/>
    </row>
    <row r="12" spans="1:8" x14ac:dyDescent="0.3">
      <c r="C12" t="s">
        <v>206</v>
      </c>
    </row>
    <row r="14" spans="1:8" x14ac:dyDescent="0.3">
      <c r="A14" s="115" t="s">
        <v>217</v>
      </c>
      <c r="B14" s="115"/>
      <c r="C14" s="115"/>
      <c r="D14" s="115"/>
      <c r="E14" s="115"/>
      <c r="F14" s="115"/>
      <c r="G14" s="115"/>
      <c r="H14" s="115"/>
    </row>
    <row r="16" spans="1:8" x14ac:dyDescent="0.3">
      <c r="A16" s="115" t="s">
        <v>218</v>
      </c>
      <c r="B16" s="115"/>
      <c r="C16" s="115"/>
      <c r="D16" s="115"/>
      <c r="E16" s="115"/>
      <c r="F16" s="115"/>
      <c r="G16" s="115"/>
      <c r="H16" s="115"/>
    </row>
    <row r="20" spans="2:6" x14ac:dyDescent="0.3">
      <c r="C20" s="116">
        <v>42789</v>
      </c>
      <c r="D20" s="92"/>
      <c r="E20" s="92"/>
      <c r="F20" s="92"/>
    </row>
    <row r="22" spans="2:6" x14ac:dyDescent="0.3">
      <c r="D22" t="s">
        <v>207</v>
      </c>
    </row>
    <row r="24" spans="2:6" x14ac:dyDescent="0.3">
      <c r="E24" t="s">
        <v>208</v>
      </c>
      <c r="F24" t="s">
        <v>209</v>
      </c>
    </row>
    <row r="26" spans="2:6" x14ac:dyDescent="0.3">
      <c r="E26" t="s">
        <v>208</v>
      </c>
      <c r="F26" t="s">
        <v>210</v>
      </c>
    </row>
    <row r="28" spans="2:6" x14ac:dyDescent="0.3">
      <c r="B28" t="s">
        <v>211</v>
      </c>
    </row>
  </sheetData>
  <mergeCells count="9">
    <mergeCell ref="A14:H14"/>
    <mergeCell ref="A16:H16"/>
    <mergeCell ref="C20:F20"/>
    <mergeCell ref="A9:H9"/>
    <mergeCell ref="A2:H2"/>
    <mergeCell ref="A5:H5"/>
    <mergeCell ref="A6:H6"/>
    <mergeCell ref="A7:H7"/>
    <mergeCell ref="A8:H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88" workbookViewId="0">
      <selection activeCell="F59" sqref="F59"/>
    </sheetView>
  </sheetViews>
  <sheetFormatPr defaultRowHeight="16.5" x14ac:dyDescent="0.3"/>
  <cols>
    <col min="1" max="2" width="10.125" style="2" customWidth="1"/>
    <col min="3" max="3" width="11.625" style="2" customWidth="1"/>
    <col min="4" max="4" width="5.625" customWidth="1"/>
    <col min="5" max="5" width="9.875" style="1" customWidth="1"/>
    <col min="6" max="6" width="9.375" style="1" customWidth="1"/>
    <col min="7" max="8" width="11.625" style="1" customWidth="1"/>
  </cols>
  <sheetData>
    <row r="1" spans="1:8" x14ac:dyDescent="0.3">
      <c r="A1" s="67" t="s">
        <v>29</v>
      </c>
      <c r="B1" s="67"/>
    </row>
    <row r="2" spans="1:8" ht="26.25" x14ac:dyDescent="0.3">
      <c r="A2" s="65" t="s">
        <v>134</v>
      </c>
      <c r="B2" s="66"/>
      <c r="C2" s="66"/>
      <c r="D2" s="66"/>
      <c r="E2" s="66"/>
      <c r="F2" s="66"/>
      <c r="G2" s="66"/>
      <c r="H2" s="66"/>
    </row>
    <row r="3" spans="1:8" ht="17.25" thickBot="1" x14ac:dyDescent="0.35">
      <c r="A3" s="68" t="s">
        <v>135</v>
      </c>
      <c r="B3" s="68"/>
      <c r="H3" s="1" t="s">
        <v>28</v>
      </c>
    </row>
    <row r="4" spans="1:8" x14ac:dyDescent="0.3">
      <c r="A4" s="55" t="s">
        <v>12</v>
      </c>
      <c r="B4" s="56"/>
      <c r="C4" s="56"/>
      <c r="D4" s="75" t="s">
        <v>4</v>
      </c>
      <c r="E4" s="51" t="s">
        <v>8</v>
      </c>
      <c r="F4" s="51" t="s">
        <v>9</v>
      </c>
      <c r="G4" s="51" t="s">
        <v>10</v>
      </c>
      <c r="H4" s="53" t="s">
        <v>11</v>
      </c>
    </row>
    <row r="5" spans="1:8" ht="17.25" thickBot="1" x14ac:dyDescent="0.35">
      <c r="A5" s="30" t="s">
        <v>1</v>
      </c>
      <c r="B5" s="31" t="s">
        <v>2</v>
      </c>
      <c r="C5" s="31" t="s">
        <v>3</v>
      </c>
      <c r="D5" s="76"/>
      <c r="E5" s="52"/>
      <c r="F5" s="52"/>
      <c r="G5" s="52"/>
      <c r="H5" s="54"/>
    </row>
    <row r="6" spans="1:8" ht="17.25" thickBot="1" x14ac:dyDescent="0.35">
      <c r="A6" s="78" t="s">
        <v>30</v>
      </c>
      <c r="B6" s="77" t="s">
        <v>31</v>
      </c>
      <c r="C6" s="77" t="s">
        <v>32</v>
      </c>
      <c r="D6" s="33" t="s">
        <v>5</v>
      </c>
      <c r="E6" s="34"/>
      <c r="G6" s="34">
        <v>18000000</v>
      </c>
      <c r="H6" s="35">
        <f>SUM(E6:G6)</f>
        <v>18000000</v>
      </c>
    </row>
    <row r="7" spans="1:8" ht="17.25" thickBot="1" x14ac:dyDescent="0.35">
      <c r="A7" s="79"/>
      <c r="B7" s="63"/>
      <c r="C7" s="63"/>
      <c r="D7" s="6" t="s">
        <v>6</v>
      </c>
      <c r="E7" s="5"/>
      <c r="F7" s="5"/>
      <c r="G7" s="5">
        <v>18000000</v>
      </c>
      <c r="H7" s="35">
        <f t="shared" ref="H7:H70" si="0">SUM(E7:G7)</f>
        <v>18000000</v>
      </c>
    </row>
    <row r="8" spans="1:8" ht="17.25" thickBot="1" x14ac:dyDescent="0.35">
      <c r="A8" s="79"/>
      <c r="B8" s="63"/>
      <c r="C8" s="64"/>
      <c r="D8" s="6" t="s">
        <v>7</v>
      </c>
      <c r="E8" s="5"/>
      <c r="F8" s="5"/>
      <c r="G8" s="5">
        <f>SUM(G7-G6)</f>
        <v>0</v>
      </c>
      <c r="H8" s="35">
        <f t="shared" si="0"/>
        <v>0</v>
      </c>
    </row>
    <row r="9" spans="1:8" ht="17.25" thickBot="1" x14ac:dyDescent="0.35">
      <c r="A9" s="79"/>
      <c r="B9" s="63"/>
      <c r="C9" s="61" t="s">
        <v>33</v>
      </c>
      <c r="D9" s="6" t="s">
        <v>5</v>
      </c>
      <c r="E9" s="5"/>
      <c r="F9" s="5"/>
      <c r="G9" s="5"/>
      <c r="H9" s="35">
        <f t="shared" si="0"/>
        <v>0</v>
      </c>
    </row>
    <row r="10" spans="1:8" ht="17.25" thickBot="1" x14ac:dyDescent="0.35">
      <c r="A10" s="79"/>
      <c r="B10" s="63"/>
      <c r="C10" s="63"/>
      <c r="D10" s="6" t="s">
        <v>6</v>
      </c>
      <c r="E10" s="5"/>
      <c r="F10" s="5"/>
      <c r="G10" s="5"/>
      <c r="H10" s="35">
        <f t="shared" si="0"/>
        <v>0</v>
      </c>
    </row>
    <row r="11" spans="1:8" ht="17.25" thickBot="1" x14ac:dyDescent="0.35">
      <c r="A11" s="79"/>
      <c r="B11" s="63"/>
      <c r="C11" s="64"/>
      <c r="D11" s="6" t="s">
        <v>7</v>
      </c>
      <c r="E11" s="5"/>
      <c r="F11" s="5"/>
      <c r="G11" s="5"/>
      <c r="H11" s="35">
        <f t="shared" si="0"/>
        <v>0</v>
      </c>
    </row>
    <row r="12" spans="1:8" ht="17.25" thickBot="1" x14ac:dyDescent="0.35">
      <c r="A12" s="79"/>
      <c r="B12" s="63"/>
      <c r="C12" s="61" t="s">
        <v>34</v>
      </c>
      <c r="D12" s="6" t="s">
        <v>5</v>
      </c>
      <c r="E12" s="5"/>
      <c r="F12" s="5"/>
      <c r="G12" s="5"/>
      <c r="H12" s="35">
        <f t="shared" si="0"/>
        <v>0</v>
      </c>
    </row>
    <row r="13" spans="1:8" ht="17.25" thickBot="1" x14ac:dyDescent="0.35">
      <c r="A13" s="79"/>
      <c r="B13" s="63"/>
      <c r="C13" s="63"/>
      <c r="D13" s="6" t="s">
        <v>6</v>
      </c>
      <c r="E13" s="5"/>
      <c r="F13" s="5"/>
      <c r="G13" s="5"/>
      <c r="H13" s="35">
        <f t="shared" si="0"/>
        <v>0</v>
      </c>
    </row>
    <row r="14" spans="1:8" ht="17.25" thickBot="1" x14ac:dyDescent="0.35">
      <c r="A14" s="79"/>
      <c r="B14" s="63"/>
      <c r="C14" s="64"/>
      <c r="D14" s="6" t="s">
        <v>7</v>
      </c>
      <c r="E14" s="5"/>
      <c r="F14" s="5"/>
      <c r="G14" s="5"/>
      <c r="H14" s="35">
        <f t="shared" si="0"/>
        <v>0</v>
      </c>
    </row>
    <row r="15" spans="1:8" ht="17.25" thickBot="1" x14ac:dyDescent="0.35">
      <c r="A15" s="79"/>
      <c r="B15" s="63"/>
      <c r="C15" s="61" t="s">
        <v>35</v>
      </c>
      <c r="D15" s="6" t="s">
        <v>5</v>
      </c>
      <c r="E15" s="5"/>
      <c r="F15" s="5"/>
      <c r="G15" s="5">
        <v>1500000</v>
      </c>
      <c r="H15" s="35">
        <f t="shared" si="0"/>
        <v>1500000</v>
      </c>
    </row>
    <row r="16" spans="1:8" ht="17.25" thickBot="1" x14ac:dyDescent="0.35">
      <c r="A16" s="79"/>
      <c r="B16" s="63"/>
      <c r="C16" s="63"/>
      <c r="D16" s="6" t="s">
        <v>6</v>
      </c>
      <c r="E16" s="5"/>
      <c r="F16" s="5"/>
      <c r="G16" s="5">
        <v>1500000</v>
      </c>
      <c r="H16" s="35">
        <f t="shared" si="0"/>
        <v>1500000</v>
      </c>
    </row>
    <row r="17" spans="1:8" ht="17.25" thickBot="1" x14ac:dyDescent="0.35">
      <c r="A17" s="79"/>
      <c r="B17" s="63"/>
      <c r="C17" s="64"/>
      <c r="D17" s="6" t="s">
        <v>7</v>
      </c>
      <c r="E17" s="5"/>
      <c r="F17" s="5"/>
      <c r="G17" s="5">
        <f>SUM(G16-G15)</f>
        <v>0</v>
      </c>
      <c r="H17" s="35">
        <f t="shared" si="0"/>
        <v>0</v>
      </c>
    </row>
    <row r="18" spans="1:8" ht="17.25" thickBot="1" x14ac:dyDescent="0.35">
      <c r="A18" s="79"/>
      <c r="B18" s="63"/>
      <c r="C18" s="61" t="s">
        <v>36</v>
      </c>
      <c r="D18" s="6" t="s">
        <v>5</v>
      </c>
      <c r="E18" s="5"/>
      <c r="F18" s="5"/>
      <c r="G18" s="5">
        <v>1700000</v>
      </c>
      <c r="H18" s="35">
        <f t="shared" si="0"/>
        <v>1700000</v>
      </c>
    </row>
    <row r="19" spans="1:8" ht="17.25" thickBot="1" x14ac:dyDescent="0.35">
      <c r="A19" s="79"/>
      <c r="B19" s="63"/>
      <c r="C19" s="63"/>
      <c r="D19" s="6" t="s">
        <v>6</v>
      </c>
      <c r="E19" s="5"/>
      <c r="F19" s="5"/>
      <c r="G19" s="5">
        <v>1690100</v>
      </c>
      <c r="H19" s="35">
        <f t="shared" si="0"/>
        <v>1690100</v>
      </c>
    </row>
    <row r="20" spans="1:8" ht="17.25" thickBot="1" x14ac:dyDescent="0.35">
      <c r="A20" s="79"/>
      <c r="B20" s="63"/>
      <c r="C20" s="64"/>
      <c r="D20" s="6" t="s">
        <v>7</v>
      </c>
      <c r="E20" s="5"/>
      <c r="F20" s="5"/>
      <c r="G20" s="5">
        <f>SUM(G18-G19)</f>
        <v>9900</v>
      </c>
      <c r="H20" s="35">
        <f t="shared" si="0"/>
        <v>9900</v>
      </c>
    </row>
    <row r="21" spans="1:8" ht="17.25" thickBot="1" x14ac:dyDescent="0.35">
      <c r="A21" s="79"/>
      <c r="B21" s="63"/>
      <c r="C21" s="61" t="s">
        <v>37</v>
      </c>
      <c r="D21" s="6" t="s">
        <v>5</v>
      </c>
      <c r="E21" s="5"/>
      <c r="F21" s="5"/>
      <c r="G21" s="5">
        <v>100000</v>
      </c>
      <c r="H21" s="35">
        <f t="shared" si="0"/>
        <v>100000</v>
      </c>
    </row>
    <row r="22" spans="1:8" ht="17.25" thickBot="1" x14ac:dyDescent="0.35">
      <c r="A22" s="79"/>
      <c r="B22" s="63"/>
      <c r="C22" s="63"/>
      <c r="D22" s="6" t="s">
        <v>6</v>
      </c>
      <c r="E22" s="5"/>
      <c r="F22" s="5"/>
      <c r="G22" s="5">
        <v>100000</v>
      </c>
      <c r="H22" s="35">
        <f t="shared" si="0"/>
        <v>100000</v>
      </c>
    </row>
    <row r="23" spans="1:8" ht="17.25" thickBot="1" x14ac:dyDescent="0.35">
      <c r="A23" s="79"/>
      <c r="B23" s="64"/>
      <c r="C23" s="64"/>
      <c r="D23" s="6" t="s">
        <v>7</v>
      </c>
      <c r="E23" s="5"/>
      <c r="F23" s="5"/>
      <c r="G23" s="5">
        <f>SUM(G22-G21)</f>
        <v>0</v>
      </c>
      <c r="H23" s="35">
        <f t="shared" si="0"/>
        <v>0</v>
      </c>
    </row>
    <row r="24" spans="1:8" ht="17.25" thickBot="1" x14ac:dyDescent="0.35">
      <c r="A24" s="79"/>
      <c r="B24" s="69" t="s">
        <v>38</v>
      </c>
      <c r="C24" s="70"/>
      <c r="D24" s="6" t="s">
        <v>5</v>
      </c>
      <c r="E24" s="5"/>
      <c r="F24" s="5"/>
      <c r="G24" s="5">
        <f>SUM(G6,G9,G12,G15,G18,G21)</f>
        <v>21300000</v>
      </c>
      <c r="H24" s="35">
        <f t="shared" si="0"/>
        <v>21300000</v>
      </c>
    </row>
    <row r="25" spans="1:8" ht="17.25" thickBot="1" x14ac:dyDescent="0.35">
      <c r="A25" s="79"/>
      <c r="B25" s="71"/>
      <c r="C25" s="72"/>
      <c r="D25" s="6" t="s">
        <v>6</v>
      </c>
      <c r="E25" s="5"/>
      <c r="F25" s="5"/>
      <c r="G25" s="5">
        <f>SUM(G7,G10,G13,G16,G19,G22)</f>
        <v>21290100</v>
      </c>
      <c r="H25" s="35">
        <f t="shared" si="0"/>
        <v>21290100</v>
      </c>
    </row>
    <row r="26" spans="1:8" ht="17.25" thickBot="1" x14ac:dyDescent="0.35">
      <c r="A26" s="79"/>
      <c r="B26" s="73"/>
      <c r="C26" s="74"/>
      <c r="D26" s="6" t="s">
        <v>7</v>
      </c>
      <c r="E26" s="5"/>
      <c r="F26" s="5"/>
      <c r="G26" s="5">
        <f>SUM(G8,G11,G14,G17,G20,G23)</f>
        <v>9900</v>
      </c>
      <c r="H26" s="35">
        <f t="shared" si="0"/>
        <v>9900</v>
      </c>
    </row>
    <row r="27" spans="1:8" ht="17.25" thickBot="1" x14ac:dyDescent="0.35">
      <c r="A27" s="79"/>
      <c r="B27" s="61" t="s">
        <v>39</v>
      </c>
      <c r="C27" s="61" t="s">
        <v>40</v>
      </c>
      <c r="D27" s="6" t="s">
        <v>5</v>
      </c>
      <c r="E27" s="5"/>
      <c r="F27" s="5">
        <v>600000</v>
      </c>
      <c r="G27" s="5"/>
      <c r="H27" s="35">
        <f t="shared" si="0"/>
        <v>600000</v>
      </c>
    </row>
    <row r="28" spans="1:8" ht="17.25" thickBot="1" x14ac:dyDescent="0.35">
      <c r="A28" s="79"/>
      <c r="B28" s="63"/>
      <c r="C28" s="63"/>
      <c r="D28" s="6" t="s">
        <v>6</v>
      </c>
      <c r="E28" s="5"/>
      <c r="F28" s="5">
        <v>90000</v>
      </c>
      <c r="G28" s="5"/>
      <c r="H28" s="35">
        <f t="shared" si="0"/>
        <v>90000</v>
      </c>
    </row>
    <row r="29" spans="1:8" ht="17.25" thickBot="1" x14ac:dyDescent="0.35">
      <c r="A29" s="79"/>
      <c r="B29" s="63"/>
      <c r="C29" s="64"/>
      <c r="D29" s="6" t="s">
        <v>7</v>
      </c>
      <c r="E29" s="5"/>
      <c r="F29" s="5">
        <f>SUM(F27-F28)</f>
        <v>510000</v>
      </c>
      <c r="G29" s="37"/>
      <c r="H29" s="35">
        <f t="shared" si="0"/>
        <v>510000</v>
      </c>
    </row>
    <row r="30" spans="1:8" ht="17.25" thickBot="1" x14ac:dyDescent="0.35">
      <c r="A30" s="79"/>
      <c r="B30" s="63"/>
      <c r="C30" s="61" t="s">
        <v>41</v>
      </c>
      <c r="D30" s="6" t="s">
        <v>5</v>
      </c>
      <c r="E30" s="5"/>
      <c r="F30" s="5"/>
      <c r="G30" s="5"/>
      <c r="H30" s="35">
        <f t="shared" si="0"/>
        <v>0</v>
      </c>
    </row>
    <row r="31" spans="1:8" ht="17.25" thickBot="1" x14ac:dyDescent="0.35">
      <c r="A31" s="79"/>
      <c r="B31" s="63"/>
      <c r="C31" s="63"/>
      <c r="D31" s="6" t="s">
        <v>6</v>
      </c>
      <c r="E31" s="5"/>
      <c r="F31" s="5"/>
      <c r="G31" s="5"/>
      <c r="H31" s="35">
        <f t="shared" si="0"/>
        <v>0</v>
      </c>
    </row>
    <row r="32" spans="1:8" ht="17.25" thickBot="1" x14ac:dyDescent="0.35">
      <c r="A32" s="79"/>
      <c r="B32" s="63"/>
      <c r="C32" s="64"/>
      <c r="D32" s="6" t="s">
        <v>7</v>
      </c>
      <c r="E32" s="5"/>
      <c r="F32" s="5"/>
      <c r="G32" s="5"/>
      <c r="H32" s="35">
        <f t="shared" si="0"/>
        <v>0</v>
      </c>
    </row>
    <row r="33" spans="1:8" ht="17.25" thickBot="1" x14ac:dyDescent="0.35">
      <c r="A33" s="79"/>
      <c r="B33" s="63"/>
      <c r="C33" s="61" t="s">
        <v>42</v>
      </c>
      <c r="D33" s="6" t="s">
        <v>5</v>
      </c>
      <c r="E33" s="5"/>
      <c r="F33" s="5">
        <v>1000000</v>
      </c>
      <c r="G33" s="5"/>
      <c r="H33" s="35">
        <f t="shared" si="0"/>
        <v>1000000</v>
      </c>
    </row>
    <row r="34" spans="1:8" ht="17.25" thickBot="1" x14ac:dyDescent="0.35">
      <c r="A34" s="79"/>
      <c r="B34" s="63"/>
      <c r="C34" s="63"/>
      <c r="D34" s="6" t="s">
        <v>6</v>
      </c>
      <c r="E34" s="5"/>
      <c r="F34" s="5">
        <v>828000</v>
      </c>
      <c r="G34" s="5"/>
      <c r="H34" s="35">
        <f t="shared" si="0"/>
        <v>828000</v>
      </c>
    </row>
    <row r="35" spans="1:8" ht="17.25" thickBot="1" x14ac:dyDescent="0.35">
      <c r="A35" s="79"/>
      <c r="B35" s="64"/>
      <c r="C35" s="64"/>
      <c r="D35" s="6" t="s">
        <v>7</v>
      </c>
      <c r="E35" s="5"/>
      <c r="F35" s="5">
        <f>SUM(F33-F34)</f>
        <v>172000</v>
      </c>
      <c r="G35" s="5"/>
      <c r="H35" s="35">
        <f t="shared" si="0"/>
        <v>172000</v>
      </c>
    </row>
    <row r="36" spans="1:8" ht="17.25" thickBot="1" x14ac:dyDescent="0.35">
      <c r="A36" s="79"/>
      <c r="B36" s="69" t="s">
        <v>43</v>
      </c>
      <c r="C36" s="70"/>
      <c r="D36" s="6" t="s">
        <v>5</v>
      </c>
      <c r="E36" s="5"/>
      <c r="F36" s="5">
        <f>SUM(F27,F30,F33)</f>
        <v>1600000</v>
      </c>
      <c r="G36" s="5"/>
      <c r="H36" s="35">
        <f t="shared" si="0"/>
        <v>1600000</v>
      </c>
    </row>
    <row r="37" spans="1:8" ht="17.25" thickBot="1" x14ac:dyDescent="0.35">
      <c r="A37" s="79"/>
      <c r="B37" s="71"/>
      <c r="C37" s="72"/>
      <c r="D37" s="6" t="s">
        <v>6</v>
      </c>
      <c r="E37" s="5"/>
      <c r="F37" s="5">
        <f>SUM(F28,F31,F34)</f>
        <v>918000</v>
      </c>
      <c r="G37" s="5"/>
      <c r="H37" s="35">
        <f t="shared" si="0"/>
        <v>918000</v>
      </c>
    </row>
    <row r="38" spans="1:8" ht="17.25" thickBot="1" x14ac:dyDescent="0.35">
      <c r="A38" s="79"/>
      <c r="B38" s="73"/>
      <c r="C38" s="74"/>
      <c r="D38" s="6" t="s">
        <v>7</v>
      </c>
      <c r="E38" s="5"/>
      <c r="F38" s="5">
        <f>SUM(F29,F32,F35)</f>
        <v>682000</v>
      </c>
      <c r="G38" s="5"/>
      <c r="H38" s="35">
        <f t="shared" si="0"/>
        <v>682000</v>
      </c>
    </row>
    <row r="39" spans="1:8" ht="17.25" thickBot="1" x14ac:dyDescent="0.35">
      <c r="A39" s="79"/>
      <c r="B39" s="61" t="s">
        <v>44</v>
      </c>
      <c r="C39" s="61" t="s">
        <v>45</v>
      </c>
      <c r="D39" s="6" t="s">
        <v>5</v>
      </c>
      <c r="E39" s="5"/>
      <c r="F39" s="5">
        <v>200000</v>
      </c>
      <c r="G39" s="5"/>
      <c r="H39" s="35">
        <f t="shared" si="0"/>
        <v>200000</v>
      </c>
    </row>
    <row r="40" spans="1:8" ht="17.25" thickBot="1" x14ac:dyDescent="0.35">
      <c r="A40" s="79"/>
      <c r="B40" s="63"/>
      <c r="C40" s="63"/>
      <c r="D40" s="6" t="s">
        <v>6</v>
      </c>
      <c r="E40" s="5"/>
      <c r="F40" s="5">
        <v>171430</v>
      </c>
      <c r="G40" s="5"/>
      <c r="H40" s="35">
        <f t="shared" si="0"/>
        <v>171430</v>
      </c>
    </row>
    <row r="41" spans="1:8" ht="17.25" thickBot="1" x14ac:dyDescent="0.35">
      <c r="A41" s="79"/>
      <c r="B41" s="63"/>
      <c r="C41" s="64"/>
      <c r="D41" s="6" t="s">
        <v>7</v>
      </c>
      <c r="E41" s="5"/>
      <c r="F41" s="5">
        <f>SUM(F39-F40)</f>
        <v>28570</v>
      </c>
      <c r="G41" s="5"/>
      <c r="H41" s="35">
        <f t="shared" si="0"/>
        <v>28570</v>
      </c>
    </row>
    <row r="42" spans="1:8" ht="17.25" thickBot="1" x14ac:dyDescent="0.35">
      <c r="A42" s="79"/>
      <c r="B42" s="63"/>
      <c r="C42" s="61" t="s">
        <v>46</v>
      </c>
      <c r="D42" s="6" t="s">
        <v>5</v>
      </c>
      <c r="E42" s="5"/>
      <c r="F42" s="5"/>
      <c r="G42" s="5"/>
      <c r="H42" s="35">
        <f t="shared" si="0"/>
        <v>0</v>
      </c>
    </row>
    <row r="43" spans="1:8" ht="17.25" thickBot="1" x14ac:dyDescent="0.35">
      <c r="A43" s="79"/>
      <c r="B43" s="63"/>
      <c r="C43" s="63"/>
      <c r="D43" s="6" t="s">
        <v>6</v>
      </c>
      <c r="E43" s="5"/>
      <c r="F43" s="5"/>
      <c r="G43" s="5"/>
      <c r="H43" s="35">
        <f t="shared" si="0"/>
        <v>0</v>
      </c>
    </row>
    <row r="44" spans="1:8" ht="17.25" thickBot="1" x14ac:dyDescent="0.35">
      <c r="A44" s="79"/>
      <c r="B44" s="63"/>
      <c r="C44" s="64"/>
      <c r="D44" s="6" t="s">
        <v>7</v>
      </c>
      <c r="E44" s="5"/>
      <c r="F44" s="5"/>
      <c r="G44" s="5"/>
      <c r="H44" s="35">
        <f t="shared" si="0"/>
        <v>0</v>
      </c>
    </row>
    <row r="45" spans="1:8" ht="17.25" thickBot="1" x14ac:dyDescent="0.35">
      <c r="A45" s="79"/>
      <c r="B45" s="63"/>
      <c r="C45" s="61" t="s">
        <v>47</v>
      </c>
      <c r="D45" s="6" t="s">
        <v>5</v>
      </c>
      <c r="E45" s="5"/>
      <c r="F45" s="5">
        <v>800000</v>
      </c>
      <c r="G45" s="5"/>
      <c r="H45" s="35">
        <f t="shared" si="0"/>
        <v>800000</v>
      </c>
    </row>
    <row r="46" spans="1:8" ht="17.25" thickBot="1" x14ac:dyDescent="0.35">
      <c r="A46" s="79"/>
      <c r="B46" s="63"/>
      <c r="C46" s="63"/>
      <c r="D46" s="6" t="s">
        <v>6</v>
      </c>
      <c r="E46" s="5"/>
      <c r="F46" s="5">
        <v>80360</v>
      </c>
      <c r="G46" s="5"/>
      <c r="H46" s="35">
        <f t="shared" si="0"/>
        <v>80360</v>
      </c>
    </row>
    <row r="47" spans="1:8" ht="17.25" thickBot="1" x14ac:dyDescent="0.35">
      <c r="A47" s="79"/>
      <c r="B47" s="63"/>
      <c r="C47" s="64"/>
      <c r="D47" s="6" t="s">
        <v>7</v>
      </c>
      <c r="E47" s="5"/>
      <c r="F47" s="5">
        <f>SUM(F45-F46)</f>
        <v>719640</v>
      </c>
      <c r="G47" s="5"/>
      <c r="H47" s="35">
        <f t="shared" si="0"/>
        <v>719640</v>
      </c>
    </row>
    <row r="48" spans="1:8" ht="17.25" thickBot="1" x14ac:dyDescent="0.35">
      <c r="A48" s="79"/>
      <c r="B48" s="63"/>
      <c r="C48" s="61" t="s">
        <v>48</v>
      </c>
      <c r="D48" s="6" t="s">
        <v>5</v>
      </c>
      <c r="E48" s="5"/>
      <c r="F48" s="5">
        <v>300000</v>
      </c>
      <c r="G48" s="5"/>
      <c r="H48" s="35">
        <f t="shared" si="0"/>
        <v>300000</v>
      </c>
    </row>
    <row r="49" spans="1:8" ht="17.25" thickBot="1" x14ac:dyDescent="0.35">
      <c r="A49" s="79"/>
      <c r="B49" s="63"/>
      <c r="C49" s="63"/>
      <c r="D49" s="6" t="s">
        <v>6</v>
      </c>
      <c r="E49" s="5"/>
      <c r="F49" s="5">
        <v>244740</v>
      </c>
      <c r="G49" s="5"/>
      <c r="H49" s="35">
        <f t="shared" si="0"/>
        <v>244740</v>
      </c>
    </row>
    <row r="50" spans="1:8" ht="17.25" thickBot="1" x14ac:dyDescent="0.35">
      <c r="A50" s="79"/>
      <c r="B50" s="63"/>
      <c r="C50" s="64"/>
      <c r="D50" s="6" t="s">
        <v>7</v>
      </c>
      <c r="E50" s="5"/>
      <c r="F50" s="5">
        <f>SUM(F48-F49)</f>
        <v>55260</v>
      </c>
      <c r="G50" s="5"/>
      <c r="H50" s="35">
        <f t="shared" si="0"/>
        <v>55260</v>
      </c>
    </row>
    <row r="51" spans="1:8" ht="17.25" thickBot="1" x14ac:dyDescent="0.35">
      <c r="A51" s="79"/>
      <c r="B51" s="63"/>
      <c r="C51" s="61" t="s">
        <v>49</v>
      </c>
      <c r="D51" s="6" t="s">
        <v>5</v>
      </c>
      <c r="E51" s="5"/>
      <c r="F51" s="5">
        <v>7700000</v>
      </c>
      <c r="G51" s="5">
        <v>25500000</v>
      </c>
      <c r="H51" s="35">
        <f t="shared" si="0"/>
        <v>33200000</v>
      </c>
    </row>
    <row r="52" spans="1:8" ht="17.25" thickBot="1" x14ac:dyDescent="0.35">
      <c r="A52" s="79"/>
      <c r="B52" s="63"/>
      <c r="C52" s="63"/>
      <c r="D52" s="6" t="s">
        <v>6</v>
      </c>
      <c r="E52" s="5"/>
      <c r="F52" s="5">
        <v>7699780</v>
      </c>
      <c r="G52" s="5">
        <v>25500000</v>
      </c>
      <c r="H52" s="35">
        <f t="shared" si="0"/>
        <v>33199780</v>
      </c>
    </row>
    <row r="53" spans="1:8" ht="17.25" thickBot="1" x14ac:dyDescent="0.35">
      <c r="A53" s="79"/>
      <c r="B53" s="63"/>
      <c r="C53" s="64"/>
      <c r="D53" s="6" t="s">
        <v>7</v>
      </c>
      <c r="E53" s="5"/>
      <c r="F53" s="5"/>
      <c r="G53" s="5">
        <f>SUM(G51-G52)</f>
        <v>0</v>
      </c>
      <c r="H53" s="35">
        <f t="shared" si="0"/>
        <v>0</v>
      </c>
    </row>
    <row r="54" spans="1:8" ht="17.25" thickBot="1" x14ac:dyDescent="0.35">
      <c r="A54" s="79"/>
      <c r="B54" s="63"/>
      <c r="C54" s="61" t="s">
        <v>50</v>
      </c>
      <c r="D54" s="6" t="s">
        <v>5</v>
      </c>
      <c r="E54" s="5"/>
      <c r="F54" s="5">
        <v>2000000</v>
      </c>
      <c r="G54" s="5"/>
      <c r="H54" s="35">
        <f t="shared" si="0"/>
        <v>2000000</v>
      </c>
    </row>
    <row r="55" spans="1:8" ht="17.25" thickBot="1" x14ac:dyDescent="0.35">
      <c r="A55" s="79"/>
      <c r="B55" s="63"/>
      <c r="C55" s="63"/>
      <c r="D55" s="6" t="s">
        <v>6</v>
      </c>
      <c r="E55" s="5"/>
      <c r="F55" s="5">
        <v>48000</v>
      </c>
      <c r="G55" s="5"/>
      <c r="H55" s="35">
        <f t="shared" si="0"/>
        <v>48000</v>
      </c>
    </row>
    <row r="56" spans="1:8" ht="17.25" thickBot="1" x14ac:dyDescent="0.35">
      <c r="A56" s="79"/>
      <c r="B56" s="64"/>
      <c r="C56" s="64"/>
      <c r="D56" s="6" t="s">
        <v>7</v>
      </c>
      <c r="E56" s="5"/>
      <c r="F56" s="5">
        <f>SUM(F54-F55)</f>
        <v>1952000</v>
      </c>
      <c r="G56" s="5"/>
      <c r="H56" s="35">
        <f t="shared" si="0"/>
        <v>1952000</v>
      </c>
    </row>
    <row r="57" spans="1:8" ht="17.25" thickBot="1" x14ac:dyDescent="0.35">
      <c r="A57" s="79"/>
      <c r="B57" s="69" t="s">
        <v>51</v>
      </c>
      <c r="C57" s="70"/>
      <c r="D57" s="6" t="s">
        <v>5</v>
      </c>
      <c r="E57" s="5"/>
      <c r="F57" s="5">
        <f>SUM(F39,F45,F48,F51,F54)</f>
        <v>11000000</v>
      </c>
      <c r="G57" s="5">
        <f>SUM(G39,G42,G45,G48,G51,G54)</f>
        <v>25500000</v>
      </c>
      <c r="H57" s="35">
        <f t="shared" si="0"/>
        <v>36500000</v>
      </c>
    </row>
    <row r="58" spans="1:8" ht="17.25" thickBot="1" x14ac:dyDescent="0.35">
      <c r="A58" s="79"/>
      <c r="B58" s="71"/>
      <c r="C58" s="72"/>
      <c r="D58" s="6" t="s">
        <v>6</v>
      </c>
      <c r="E58" s="5"/>
      <c r="F58" s="5">
        <f>SUM(F40,F46,F49,F52,F55)</f>
        <v>8244310</v>
      </c>
      <c r="G58" s="5">
        <f>SUM(G40,G43,G46,G49,G52,G55)</f>
        <v>25500000</v>
      </c>
      <c r="H58" s="35">
        <f t="shared" si="0"/>
        <v>33744310</v>
      </c>
    </row>
    <row r="59" spans="1:8" ht="17.25" thickBot="1" x14ac:dyDescent="0.35">
      <c r="A59" s="79"/>
      <c r="B59" s="73"/>
      <c r="C59" s="74"/>
      <c r="D59" s="6" t="s">
        <v>7</v>
      </c>
      <c r="E59" s="5"/>
      <c r="F59" s="5">
        <f>SUM(F41,F44,F47,F50,G53,F56)</f>
        <v>2755470</v>
      </c>
      <c r="G59" s="5">
        <f>SUM(G41,G44,G47,G50,H53,G56)</f>
        <v>0</v>
      </c>
      <c r="H59" s="35">
        <f t="shared" si="0"/>
        <v>2755470</v>
      </c>
    </row>
    <row r="60" spans="1:8" ht="17.25" thickBot="1" x14ac:dyDescent="0.35">
      <c r="A60" s="79"/>
      <c r="B60" s="69" t="s">
        <v>56</v>
      </c>
      <c r="C60" s="70"/>
      <c r="D60" s="6" t="s">
        <v>5</v>
      </c>
      <c r="E60" s="5"/>
      <c r="F60" s="5">
        <f>SUM(F24,F36,F57)</f>
        <v>12600000</v>
      </c>
      <c r="G60" s="5">
        <f>SUM(G24,G57)</f>
        <v>46800000</v>
      </c>
      <c r="H60" s="35">
        <f t="shared" si="0"/>
        <v>59400000</v>
      </c>
    </row>
    <row r="61" spans="1:8" ht="17.25" thickBot="1" x14ac:dyDescent="0.35">
      <c r="A61" s="79"/>
      <c r="B61" s="71"/>
      <c r="C61" s="72"/>
      <c r="D61" s="6" t="s">
        <v>6</v>
      </c>
      <c r="E61" s="5"/>
      <c r="F61" s="5">
        <f>SUM(F25,F37,F58)</f>
        <v>9162310</v>
      </c>
      <c r="G61" s="5">
        <f>SUM(H25,G37,G58)</f>
        <v>46790100</v>
      </c>
      <c r="H61" s="35">
        <f t="shared" si="0"/>
        <v>55952410</v>
      </c>
    </row>
    <row r="62" spans="1:8" ht="17.25" thickBot="1" x14ac:dyDescent="0.35">
      <c r="A62" s="80"/>
      <c r="B62" s="73"/>
      <c r="C62" s="74"/>
      <c r="D62" s="6" t="s">
        <v>7</v>
      </c>
      <c r="E62" s="5"/>
      <c r="F62" s="5">
        <f>SUM(F60-F61)</f>
        <v>3437690</v>
      </c>
      <c r="G62" s="5">
        <f>SUM(H26,G38,G59)</f>
        <v>9900</v>
      </c>
      <c r="H62" s="35">
        <f t="shared" si="0"/>
        <v>3447590</v>
      </c>
    </row>
    <row r="63" spans="1:8" ht="17.25" thickBot="1" x14ac:dyDescent="0.35">
      <c r="A63" s="62" t="s">
        <v>52</v>
      </c>
      <c r="B63" s="61" t="s">
        <v>53</v>
      </c>
      <c r="C63" s="61" t="s">
        <v>53</v>
      </c>
      <c r="D63" s="6" t="s">
        <v>5</v>
      </c>
      <c r="E63" s="5"/>
      <c r="F63" s="5"/>
      <c r="G63" s="5"/>
      <c r="H63" s="35">
        <f t="shared" si="0"/>
        <v>0</v>
      </c>
    </row>
    <row r="64" spans="1:8" ht="17.25" thickBot="1" x14ac:dyDescent="0.35">
      <c r="A64" s="79"/>
      <c r="B64" s="63"/>
      <c r="C64" s="63"/>
      <c r="D64" s="6" t="s">
        <v>6</v>
      </c>
      <c r="E64" s="5"/>
      <c r="F64" s="5"/>
      <c r="G64" s="5"/>
      <c r="H64" s="35">
        <f t="shared" si="0"/>
        <v>0</v>
      </c>
    </row>
    <row r="65" spans="1:8" ht="17.25" thickBot="1" x14ac:dyDescent="0.35">
      <c r="A65" s="79"/>
      <c r="B65" s="63"/>
      <c r="C65" s="64"/>
      <c r="D65" s="6" t="s">
        <v>7</v>
      </c>
      <c r="E65" s="5"/>
      <c r="F65" s="5"/>
      <c r="G65" s="5"/>
      <c r="H65" s="35">
        <f t="shared" si="0"/>
        <v>0</v>
      </c>
    </row>
    <row r="66" spans="1:8" ht="17.25" thickBot="1" x14ac:dyDescent="0.35">
      <c r="A66" s="79"/>
      <c r="B66" s="63"/>
      <c r="C66" s="61" t="s">
        <v>54</v>
      </c>
      <c r="D66" s="6" t="s">
        <v>5</v>
      </c>
      <c r="E66" s="5"/>
      <c r="F66" s="5">
        <v>2043000</v>
      </c>
      <c r="G66" s="5"/>
      <c r="H66" s="35">
        <f t="shared" si="0"/>
        <v>2043000</v>
      </c>
    </row>
    <row r="67" spans="1:8" ht="17.25" thickBot="1" x14ac:dyDescent="0.35">
      <c r="A67" s="79"/>
      <c r="B67" s="63"/>
      <c r="C67" s="63"/>
      <c r="D67" s="6" t="s">
        <v>6</v>
      </c>
      <c r="E67" s="5"/>
      <c r="F67" s="5">
        <v>2043000</v>
      </c>
      <c r="G67" s="5"/>
      <c r="H67" s="35">
        <f t="shared" si="0"/>
        <v>2043000</v>
      </c>
    </row>
    <row r="68" spans="1:8" ht="17.25" thickBot="1" x14ac:dyDescent="0.35">
      <c r="A68" s="79"/>
      <c r="B68" s="64"/>
      <c r="C68" s="64"/>
      <c r="D68" s="6" t="s">
        <v>7</v>
      </c>
      <c r="E68" s="5"/>
      <c r="F68" s="5">
        <f>SUM(F66-F67)</f>
        <v>0</v>
      </c>
      <c r="G68" s="5"/>
      <c r="H68" s="35">
        <f t="shared" si="0"/>
        <v>0</v>
      </c>
    </row>
    <row r="69" spans="1:8" ht="17.25" thickBot="1" x14ac:dyDescent="0.35">
      <c r="A69" s="79"/>
      <c r="B69" s="69" t="s">
        <v>55</v>
      </c>
      <c r="C69" s="70"/>
      <c r="D69" s="6" t="s">
        <v>5</v>
      </c>
      <c r="E69" s="5"/>
      <c r="F69" s="5">
        <f>SUM(F63,F66)</f>
        <v>2043000</v>
      </c>
      <c r="G69" s="5"/>
      <c r="H69" s="35">
        <f t="shared" si="0"/>
        <v>2043000</v>
      </c>
    </row>
    <row r="70" spans="1:8" ht="17.25" thickBot="1" x14ac:dyDescent="0.35">
      <c r="A70" s="79"/>
      <c r="B70" s="71"/>
      <c r="C70" s="72"/>
      <c r="D70" s="6" t="s">
        <v>6</v>
      </c>
      <c r="E70" s="5"/>
      <c r="F70" s="5">
        <f>SUM(F64,F67)</f>
        <v>2043000</v>
      </c>
      <c r="G70" s="5"/>
      <c r="H70" s="35">
        <f t="shared" si="0"/>
        <v>2043000</v>
      </c>
    </row>
    <row r="71" spans="1:8" ht="17.25" thickBot="1" x14ac:dyDescent="0.35">
      <c r="A71" s="79"/>
      <c r="B71" s="73"/>
      <c r="C71" s="74"/>
      <c r="D71" s="6" t="s">
        <v>7</v>
      </c>
      <c r="E71" s="5"/>
      <c r="F71" s="5">
        <f>SUM(F65,F68)</f>
        <v>0</v>
      </c>
      <c r="G71" s="5"/>
      <c r="H71" s="35">
        <f t="shared" ref="H71:H116" si="1">SUM(E71:G71)</f>
        <v>0</v>
      </c>
    </row>
    <row r="72" spans="1:8" ht="17.25" thickBot="1" x14ac:dyDescent="0.35">
      <c r="A72" s="79"/>
      <c r="B72" s="69" t="s">
        <v>57</v>
      </c>
      <c r="C72" s="70"/>
      <c r="D72" s="6" t="s">
        <v>5</v>
      </c>
      <c r="E72" s="5"/>
      <c r="F72" s="5">
        <f>SUM(F69)</f>
        <v>2043000</v>
      </c>
      <c r="G72" s="5"/>
      <c r="H72" s="35">
        <f t="shared" si="1"/>
        <v>2043000</v>
      </c>
    </row>
    <row r="73" spans="1:8" ht="17.25" thickBot="1" x14ac:dyDescent="0.35">
      <c r="A73" s="79"/>
      <c r="B73" s="71"/>
      <c r="C73" s="72"/>
      <c r="D73" s="6" t="s">
        <v>6</v>
      </c>
      <c r="E73" s="5"/>
      <c r="F73" s="5">
        <f>SUM(F70)</f>
        <v>2043000</v>
      </c>
      <c r="G73" s="5"/>
      <c r="H73" s="35">
        <f t="shared" si="1"/>
        <v>2043000</v>
      </c>
    </row>
    <row r="74" spans="1:8" ht="17.25" thickBot="1" x14ac:dyDescent="0.35">
      <c r="A74" s="80"/>
      <c r="B74" s="73"/>
      <c r="C74" s="74"/>
      <c r="D74" s="6" t="s">
        <v>7</v>
      </c>
      <c r="E74" s="5"/>
      <c r="F74" s="5">
        <f>SUM(F71)</f>
        <v>0</v>
      </c>
      <c r="G74" s="5"/>
      <c r="H74" s="35">
        <f t="shared" si="1"/>
        <v>0</v>
      </c>
    </row>
    <row r="75" spans="1:8" ht="17.25" thickBot="1" x14ac:dyDescent="0.35">
      <c r="A75" s="62" t="s">
        <v>58</v>
      </c>
      <c r="B75" s="61" t="s">
        <v>59</v>
      </c>
      <c r="C75" s="61" t="s">
        <v>60</v>
      </c>
      <c r="D75" s="6" t="s">
        <v>5</v>
      </c>
      <c r="E75" s="5"/>
      <c r="F75" s="5"/>
      <c r="G75" s="5">
        <v>1000000</v>
      </c>
      <c r="H75" s="35">
        <f t="shared" si="1"/>
        <v>1000000</v>
      </c>
    </row>
    <row r="76" spans="1:8" ht="17.25" thickBot="1" x14ac:dyDescent="0.35">
      <c r="A76" s="79"/>
      <c r="B76" s="63"/>
      <c r="C76" s="63"/>
      <c r="D76" s="6" t="s">
        <v>6</v>
      </c>
      <c r="E76" s="5"/>
      <c r="F76" s="5"/>
      <c r="G76" s="5">
        <v>0</v>
      </c>
      <c r="H76" s="35">
        <f t="shared" si="1"/>
        <v>0</v>
      </c>
    </row>
    <row r="77" spans="1:8" ht="17.25" thickBot="1" x14ac:dyDescent="0.35">
      <c r="A77" s="79"/>
      <c r="B77" s="64"/>
      <c r="C77" s="64"/>
      <c r="D77" s="6" t="s">
        <v>7</v>
      </c>
      <c r="E77" s="5"/>
      <c r="F77" s="5"/>
      <c r="G77" s="5">
        <f>SUM(G75-G76)</f>
        <v>1000000</v>
      </c>
      <c r="H77" s="35">
        <f t="shared" si="1"/>
        <v>1000000</v>
      </c>
    </row>
    <row r="78" spans="1:8" ht="17.25" thickBot="1" x14ac:dyDescent="0.35">
      <c r="A78" s="79"/>
      <c r="B78" s="61" t="s">
        <v>61</v>
      </c>
      <c r="C78" s="61" t="s">
        <v>62</v>
      </c>
      <c r="D78" s="6" t="s">
        <v>5</v>
      </c>
      <c r="E78" s="5"/>
      <c r="F78" s="5"/>
      <c r="G78" s="5">
        <v>3000000</v>
      </c>
      <c r="H78" s="35">
        <f t="shared" si="1"/>
        <v>3000000</v>
      </c>
    </row>
    <row r="79" spans="1:8" ht="17.25" thickBot="1" x14ac:dyDescent="0.35">
      <c r="A79" s="79"/>
      <c r="B79" s="63"/>
      <c r="C79" s="63"/>
      <c r="D79" s="6" t="s">
        <v>6</v>
      </c>
      <c r="E79" s="5"/>
      <c r="F79" s="5"/>
      <c r="G79" s="5">
        <v>2561750</v>
      </c>
      <c r="H79" s="35">
        <f t="shared" si="1"/>
        <v>2561750</v>
      </c>
    </row>
    <row r="80" spans="1:8" ht="17.25" thickBot="1" x14ac:dyDescent="0.35">
      <c r="A80" s="79"/>
      <c r="B80" s="64"/>
      <c r="C80" s="64"/>
      <c r="D80" s="6" t="s">
        <v>7</v>
      </c>
      <c r="E80" s="5"/>
      <c r="F80" s="5"/>
      <c r="G80" s="5">
        <f>SUM(G78-G79)</f>
        <v>438250</v>
      </c>
      <c r="H80" s="35">
        <f t="shared" si="1"/>
        <v>438250</v>
      </c>
    </row>
    <row r="81" spans="1:8" ht="17.25" thickBot="1" x14ac:dyDescent="0.35">
      <c r="A81" s="79"/>
      <c r="B81" s="3" t="s">
        <v>63</v>
      </c>
      <c r="C81" s="3" t="s">
        <v>63</v>
      </c>
      <c r="D81" s="6" t="s">
        <v>5</v>
      </c>
      <c r="E81" s="5"/>
      <c r="F81" s="5"/>
      <c r="G81" s="5">
        <v>2000000</v>
      </c>
      <c r="H81" s="35">
        <f t="shared" si="1"/>
        <v>2000000</v>
      </c>
    </row>
    <row r="82" spans="1:8" ht="17.25" thickBot="1" x14ac:dyDescent="0.35">
      <c r="A82" s="79"/>
      <c r="B82" s="3"/>
      <c r="C82" s="3"/>
      <c r="D82" s="6" t="s">
        <v>6</v>
      </c>
      <c r="E82" s="5"/>
      <c r="F82" s="5"/>
      <c r="G82" s="5">
        <v>1916080</v>
      </c>
      <c r="H82" s="35">
        <f t="shared" si="1"/>
        <v>1916080</v>
      </c>
    </row>
    <row r="83" spans="1:8" ht="17.25" thickBot="1" x14ac:dyDescent="0.35">
      <c r="A83" s="79"/>
      <c r="B83" s="3"/>
      <c r="C83" s="3"/>
      <c r="D83" s="6" t="s">
        <v>7</v>
      </c>
      <c r="E83" s="5"/>
      <c r="F83" s="5"/>
      <c r="G83" s="5">
        <f>SUM(G81-G82)</f>
        <v>83920</v>
      </c>
      <c r="H83" s="35">
        <f t="shared" si="1"/>
        <v>83920</v>
      </c>
    </row>
    <row r="84" spans="1:8" ht="17.25" thickBot="1" x14ac:dyDescent="0.35">
      <c r="A84" s="79"/>
      <c r="B84" s="3" t="s">
        <v>64</v>
      </c>
      <c r="C84" s="3" t="s">
        <v>65</v>
      </c>
      <c r="D84" s="6" t="s">
        <v>5</v>
      </c>
      <c r="E84" s="5"/>
      <c r="F84" s="5"/>
      <c r="G84" s="5">
        <v>5200000</v>
      </c>
      <c r="H84" s="35">
        <f t="shared" si="1"/>
        <v>5200000</v>
      </c>
    </row>
    <row r="85" spans="1:8" ht="17.25" thickBot="1" x14ac:dyDescent="0.35">
      <c r="A85" s="79"/>
      <c r="B85" s="3"/>
      <c r="C85" s="3"/>
      <c r="D85" s="6" t="s">
        <v>6</v>
      </c>
      <c r="E85" s="5"/>
      <c r="F85" s="5"/>
      <c r="G85" s="5">
        <v>5183560</v>
      </c>
      <c r="H85" s="35">
        <f t="shared" si="1"/>
        <v>5183560</v>
      </c>
    </row>
    <row r="86" spans="1:8" ht="17.25" thickBot="1" x14ac:dyDescent="0.35">
      <c r="A86" s="79"/>
      <c r="B86" s="3"/>
      <c r="C86" s="3"/>
      <c r="D86" s="6" t="s">
        <v>7</v>
      </c>
      <c r="E86" s="5"/>
      <c r="F86" s="5"/>
      <c r="G86" s="5">
        <f>SUM(G84-G85)</f>
        <v>16440</v>
      </c>
      <c r="H86" s="35">
        <f t="shared" si="1"/>
        <v>16440</v>
      </c>
    </row>
    <row r="87" spans="1:8" ht="17.25" thickBot="1" x14ac:dyDescent="0.35">
      <c r="A87" s="79"/>
      <c r="B87" s="69" t="s">
        <v>66</v>
      </c>
      <c r="C87" s="70"/>
      <c r="D87" s="6" t="s">
        <v>5</v>
      </c>
      <c r="E87" s="5"/>
      <c r="F87" s="5"/>
      <c r="G87" s="5">
        <f>SUM(G75,G78,G81,G84)</f>
        <v>11200000</v>
      </c>
      <c r="H87" s="35">
        <f t="shared" si="1"/>
        <v>11200000</v>
      </c>
    </row>
    <row r="88" spans="1:8" ht="17.25" thickBot="1" x14ac:dyDescent="0.35">
      <c r="A88" s="79"/>
      <c r="B88" s="71"/>
      <c r="C88" s="72"/>
      <c r="D88" s="6" t="s">
        <v>6</v>
      </c>
      <c r="E88" s="5"/>
      <c r="F88" s="5"/>
      <c r="G88" s="5">
        <f>SUM(G76,G79,G82,G85)</f>
        <v>9661390</v>
      </c>
      <c r="H88" s="35">
        <f t="shared" si="1"/>
        <v>9661390</v>
      </c>
    </row>
    <row r="89" spans="1:8" ht="17.25" thickBot="1" x14ac:dyDescent="0.35">
      <c r="A89" s="80"/>
      <c r="B89" s="73"/>
      <c r="C89" s="74"/>
      <c r="D89" s="6" t="s">
        <v>7</v>
      </c>
      <c r="E89" s="5"/>
      <c r="F89" s="5"/>
      <c r="G89" s="5">
        <f>SUM(G77,G80,G83,G86)</f>
        <v>1538610</v>
      </c>
      <c r="H89" s="35">
        <f t="shared" si="1"/>
        <v>1538610</v>
      </c>
    </row>
    <row r="90" spans="1:8" ht="17.25" thickBot="1" x14ac:dyDescent="0.35">
      <c r="A90" s="62" t="s">
        <v>67</v>
      </c>
      <c r="B90" s="61" t="s">
        <v>67</v>
      </c>
      <c r="C90" s="61"/>
      <c r="D90" s="6" t="s">
        <v>5</v>
      </c>
      <c r="E90" s="5"/>
      <c r="F90" s="5"/>
      <c r="G90" s="5"/>
      <c r="H90" s="35">
        <f t="shared" si="1"/>
        <v>0</v>
      </c>
    </row>
    <row r="91" spans="1:8" ht="17.25" thickBot="1" x14ac:dyDescent="0.35">
      <c r="A91" s="79"/>
      <c r="B91" s="63"/>
      <c r="C91" s="63"/>
      <c r="D91" s="6" t="s">
        <v>6</v>
      </c>
      <c r="E91" s="5"/>
      <c r="F91" s="5"/>
      <c r="G91" s="5"/>
      <c r="H91" s="35">
        <f t="shared" si="1"/>
        <v>0</v>
      </c>
    </row>
    <row r="92" spans="1:8" ht="17.25" thickBot="1" x14ac:dyDescent="0.35">
      <c r="A92" s="80"/>
      <c r="B92" s="64"/>
      <c r="C92" s="64"/>
      <c r="D92" s="6" t="s">
        <v>7</v>
      </c>
      <c r="E92" s="5"/>
      <c r="F92" s="5"/>
      <c r="G92" s="5"/>
      <c r="H92" s="35">
        <f t="shared" si="1"/>
        <v>0</v>
      </c>
    </row>
    <row r="93" spans="1:8" ht="17.25" thickBot="1" x14ac:dyDescent="0.35">
      <c r="A93" s="62" t="s">
        <v>68</v>
      </c>
      <c r="B93" s="61" t="s">
        <v>68</v>
      </c>
      <c r="C93" s="61"/>
      <c r="D93" s="6" t="s">
        <v>5</v>
      </c>
      <c r="E93" s="5"/>
      <c r="F93" s="5"/>
      <c r="G93" s="5"/>
      <c r="H93" s="35">
        <f t="shared" si="1"/>
        <v>0</v>
      </c>
    </row>
    <row r="94" spans="1:8" ht="17.25" thickBot="1" x14ac:dyDescent="0.35">
      <c r="A94" s="79"/>
      <c r="B94" s="63"/>
      <c r="C94" s="63"/>
      <c r="D94" s="6" t="s">
        <v>6</v>
      </c>
      <c r="E94" s="5"/>
      <c r="F94" s="5"/>
      <c r="G94" s="5"/>
      <c r="H94" s="35">
        <f t="shared" si="1"/>
        <v>0</v>
      </c>
    </row>
    <row r="95" spans="1:8" ht="17.25" thickBot="1" x14ac:dyDescent="0.35">
      <c r="A95" s="80"/>
      <c r="B95" s="64"/>
      <c r="C95" s="64"/>
      <c r="D95" s="6" t="s">
        <v>7</v>
      </c>
      <c r="E95" s="5"/>
      <c r="F95" s="5"/>
      <c r="G95" s="5"/>
      <c r="H95" s="35">
        <f t="shared" si="1"/>
        <v>0</v>
      </c>
    </row>
    <row r="96" spans="1:8" ht="17.25" thickBot="1" x14ac:dyDescent="0.35">
      <c r="A96" s="62" t="s">
        <v>69</v>
      </c>
      <c r="B96" s="61" t="s">
        <v>70</v>
      </c>
      <c r="C96" s="61"/>
      <c r="D96" s="6" t="s">
        <v>5</v>
      </c>
      <c r="E96" s="5"/>
      <c r="F96" s="5"/>
      <c r="G96" s="5"/>
      <c r="H96" s="35">
        <f t="shared" si="1"/>
        <v>0</v>
      </c>
    </row>
    <row r="97" spans="1:8" ht="17.25" thickBot="1" x14ac:dyDescent="0.35">
      <c r="A97" s="79"/>
      <c r="B97" s="63"/>
      <c r="C97" s="63"/>
      <c r="D97" s="6" t="s">
        <v>6</v>
      </c>
      <c r="E97" s="5"/>
      <c r="F97" s="5"/>
      <c r="G97" s="5"/>
      <c r="H97" s="35">
        <f t="shared" si="1"/>
        <v>0</v>
      </c>
    </row>
    <row r="98" spans="1:8" ht="17.25" thickBot="1" x14ac:dyDescent="0.35">
      <c r="A98" s="80"/>
      <c r="B98" s="64"/>
      <c r="C98" s="64"/>
      <c r="D98" s="6" t="s">
        <v>7</v>
      </c>
      <c r="E98" s="5"/>
      <c r="F98" s="5"/>
      <c r="G98" s="5"/>
      <c r="H98" s="35">
        <f t="shared" si="1"/>
        <v>0</v>
      </c>
    </row>
    <row r="99" spans="1:8" ht="17.25" thickBot="1" x14ac:dyDescent="0.35">
      <c r="A99" s="43" t="s">
        <v>71</v>
      </c>
      <c r="B99" s="61" t="s">
        <v>71</v>
      </c>
      <c r="C99" s="61"/>
      <c r="D99" s="6" t="s">
        <v>5</v>
      </c>
      <c r="E99" s="5"/>
      <c r="F99" s="5"/>
      <c r="G99" s="5"/>
      <c r="H99" s="35">
        <f t="shared" si="1"/>
        <v>0</v>
      </c>
    </row>
    <row r="100" spans="1:8" ht="17.25" thickBot="1" x14ac:dyDescent="0.35">
      <c r="A100" s="43"/>
      <c r="B100" s="63"/>
      <c r="C100" s="63"/>
      <c r="D100" s="6" t="s">
        <v>6</v>
      </c>
      <c r="E100" s="5"/>
      <c r="F100" s="5"/>
      <c r="G100" s="5"/>
      <c r="H100" s="35">
        <f t="shared" si="1"/>
        <v>0</v>
      </c>
    </row>
    <row r="101" spans="1:8" ht="17.25" thickBot="1" x14ac:dyDescent="0.35">
      <c r="A101" s="43"/>
      <c r="B101" s="64"/>
      <c r="C101" s="64"/>
      <c r="D101" s="6" t="s">
        <v>7</v>
      </c>
      <c r="E101" s="5"/>
      <c r="F101" s="5"/>
      <c r="G101" s="5"/>
      <c r="H101" s="35">
        <f t="shared" si="1"/>
        <v>0</v>
      </c>
    </row>
    <row r="102" spans="1:8" ht="17.25" thickBot="1" x14ac:dyDescent="0.35">
      <c r="A102" s="62" t="s">
        <v>72</v>
      </c>
      <c r="B102" s="61" t="s">
        <v>73</v>
      </c>
      <c r="C102" s="61" t="s">
        <v>74</v>
      </c>
      <c r="D102" s="6" t="s">
        <v>5</v>
      </c>
      <c r="E102" s="5"/>
      <c r="F102" s="5">
        <v>300000</v>
      </c>
      <c r="G102" s="5"/>
      <c r="H102" s="35">
        <f t="shared" si="1"/>
        <v>300000</v>
      </c>
    </row>
    <row r="103" spans="1:8" ht="17.25" thickBot="1" x14ac:dyDescent="0.35">
      <c r="A103" s="79"/>
      <c r="B103" s="63"/>
      <c r="C103" s="63"/>
      <c r="D103" s="6" t="s">
        <v>6</v>
      </c>
      <c r="E103" s="5"/>
      <c r="F103" s="5">
        <v>0</v>
      </c>
      <c r="G103" s="5"/>
      <c r="H103" s="35">
        <f t="shared" si="1"/>
        <v>0</v>
      </c>
    </row>
    <row r="104" spans="1:8" ht="17.25" thickBot="1" x14ac:dyDescent="0.35">
      <c r="A104" s="80"/>
      <c r="B104" s="64"/>
      <c r="C104" s="64"/>
      <c r="D104" s="6" t="s">
        <v>7</v>
      </c>
      <c r="E104" s="5"/>
      <c r="F104" s="5">
        <f>SUM(F102-F103)</f>
        <v>300000</v>
      </c>
      <c r="G104" s="5"/>
      <c r="H104" s="35">
        <f t="shared" si="1"/>
        <v>300000</v>
      </c>
    </row>
    <row r="105" spans="1:8" ht="17.25" thickBot="1" x14ac:dyDescent="0.35">
      <c r="A105" s="62" t="s">
        <v>75</v>
      </c>
      <c r="B105" s="61" t="s">
        <v>76</v>
      </c>
      <c r="C105" s="61"/>
      <c r="D105" s="6" t="s">
        <v>5</v>
      </c>
      <c r="E105" s="5"/>
      <c r="F105" s="5"/>
      <c r="G105" s="5"/>
      <c r="H105" s="35">
        <f t="shared" si="1"/>
        <v>0</v>
      </c>
    </row>
    <row r="106" spans="1:8" ht="17.25" thickBot="1" x14ac:dyDescent="0.35">
      <c r="A106" s="79"/>
      <c r="B106" s="63"/>
      <c r="C106" s="63"/>
      <c r="D106" s="6" t="s">
        <v>6</v>
      </c>
      <c r="E106" s="5"/>
      <c r="F106" s="5"/>
      <c r="G106" s="5"/>
      <c r="H106" s="35">
        <f t="shared" si="1"/>
        <v>0</v>
      </c>
    </row>
    <row r="107" spans="1:8" ht="17.25" thickBot="1" x14ac:dyDescent="0.35">
      <c r="A107" s="80"/>
      <c r="B107" s="64"/>
      <c r="C107" s="64"/>
      <c r="D107" s="6" t="s">
        <v>7</v>
      </c>
      <c r="E107" s="5"/>
      <c r="F107" s="5"/>
      <c r="G107" s="5"/>
      <c r="H107" s="35">
        <f t="shared" si="1"/>
        <v>0</v>
      </c>
    </row>
    <row r="108" spans="1:8" ht="17.25" thickBot="1" x14ac:dyDescent="0.35">
      <c r="A108" s="62" t="s">
        <v>22</v>
      </c>
      <c r="B108" s="61" t="s">
        <v>22</v>
      </c>
      <c r="C108" s="61" t="s">
        <v>216</v>
      </c>
      <c r="D108" s="6" t="s">
        <v>5</v>
      </c>
      <c r="E108" s="5"/>
      <c r="F108" s="5">
        <v>6576820</v>
      </c>
      <c r="G108" s="5"/>
      <c r="H108" s="35">
        <f t="shared" si="1"/>
        <v>6576820</v>
      </c>
    </row>
    <row r="109" spans="1:8" ht="17.25" thickBot="1" x14ac:dyDescent="0.35">
      <c r="A109" s="79"/>
      <c r="B109" s="63"/>
      <c r="C109" s="63"/>
      <c r="D109" s="6" t="s">
        <v>6</v>
      </c>
      <c r="E109" s="5"/>
      <c r="F109" s="5">
        <v>5286200</v>
      </c>
      <c r="G109" s="5"/>
      <c r="H109" s="35">
        <f t="shared" si="1"/>
        <v>5286200</v>
      </c>
    </row>
    <row r="110" spans="1:8" ht="17.25" thickBot="1" x14ac:dyDescent="0.35">
      <c r="A110" s="79"/>
      <c r="B110" s="64"/>
      <c r="C110" s="64"/>
      <c r="D110" s="6" t="s">
        <v>7</v>
      </c>
      <c r="E110" s="5"/>
      <c r="F110" s="5">
        <f>SUM(F108-F109)</f>
        <v>1290620</v>
      </c>
      <c r="G110" s="5"/>
      <c r="H110" s="35">
        <f t="shared" si="1"/>
        <v>1290620</v>
      </c>
    </row>
    <row r="111" spans="1:8" ht="17.25" thickBot="1" x14ac:dyDescent="0.35">
      <c r="A111" s="79"/>
      <c r="B111" s="69" t="s">
        <v>77</v>
      </c>
      <c r="C111" s="70"/>
      <c r="D111" s="6" t="s">
        <v>5</v>
      </c>
      <c r="E111" s="5"/>
      <c r="F111" s="5">
        <f>SUM(F108)</f>
        <v>6576820</v>
      </c>
      <c r="G111" s="5"/>
      <c r="H111" s="35">
        <f t="shared" si="1"/>
        <v>6576820</v>
      </c>
    </row>
    <row r="112" spans="1:8" ht="17.25" thickBot="1" x14ac:dyDescent="0.35">
      <c r="A112" s="79"/>
      <c r="B112" s="71"/>
      <c r="C112" s="72"/>
      <c r="D112" s="6" t="s">
        <v>6</v>
      </c>
      <c r="E112" s="5"/>
      <c r="F112" s="5">
        <f>SUM(F109)</f>
        <v>5286200</v>
      </c>
      <c r="G112" s="5"/>
      <c r="H112" s="35">
        <f t="shared" si="1"/>
        <v>5286200</v>
      </c>
    </row>
    <row r="113" spans="1:8" ht="17.25" thickBot="1" x14ac:dyDescent="0.35">
      <c r="A113" s="79"/>
      <c r="B113" s="71"/>
      <c r="C113" s="72"/>
      <c r="D113" s="7" t="s">
        <v>7</v>
      </c>
      <c r="E113" s="41"/>
      <c r="F113" s="41">
        <f>SUM(F110)</f>
        <v>1290620</v>
      </c>
      <c r="G113" s="41"/>
      <c r="H113" s="35">
        <f t="shared" si="1"/>
        <v>1290620</v>
      </c>
    </row>
    <row r="114" spans="1:8" ht="17.25" thickBot="1" x14ac:dyDescent="0.35">
      <c r="A114" s="81" t="s">
        <v>78</v>
      </c>
      <c r="B114" s="82"/>
      <c r="C114" s="83"/>
      <c r="D114" s="33" t="s">
        <v>5</v>
      </c>
      <c r="E114" s="34"/>
      <c r="F114" s="34">
        <f>SUM(F60,F72,F102,F111)</f>
        <v>21519820</v>
      </c>
      <c r="G114" s="34">
        <f>SUM(G60,G87)</f>
        <v>58000000</v>
      </c>
      <c r="H114" s="35">
        <f t="shared" si="1"/>
        <v>79519820</v>
      </c>
    </row>
    <row r="115" spans="1:8" ht="17.25" thickBot="1" x14ac:dyDescent="0.35">
      <c r="A115" s="84"/>
      <c r="B115" s="68"/>
      <c r="C115" s="72"/>
      <c r="D115" s="6" t="s">
        <v>6</v>
      </c>
      <c r="E115" s="5"/>
      <c r="F115" s="5">
        <f>SUM(F61,F73,F88,F103,F112)</f>
        <v>16491510</v>
      </c>
      <c r="G115" s="5">
        <f t="shared" ref="G115" si="2">SUM(G61,G73,G88,G103,G112)</f>
        <v>56451490</v>
      </c>
      <c r="H115" s="35">
        <f t="shared" si="1"/>
        <v>72943000</v>
      </c>
    </row>
    <row r="116" spans="1:8" ht="17.25" thickBot="1" x14ac:dyDescent="0.35">
      <c r="A116" s="85"/>
      <c r="B116" s="86"/>
      <c r="C116" s="87"/>
      <c r="D116" s="38" t="s">
        <v>7</v>
      </c>
      <c r="E116" s="39"/>
      <c r="F116" s="39">
        <f>SUM(F62,F74,F104,F113)</f>
        <v>5028310</v>
      </c>
      <c r="G116" s="39">
        <f t="shared" ref="G116" si="3">SUM(G62,G74,G104,G113)</f>
        <v>9900</v>
      </c>
      <c r="H116" s="35">
        <f t="shared" si="1"/>
        <v>5038210</v>
      </c>
    </row>
  </sheetData>
  <mergeCells count="66">
    <mergeCell ref="A114:C116"/>
    <mergeCell ref="A102:A104"/>
    <mergeCell ref="B75:B77"/>
    <mergeCell ref="C75:C77"/>
    <mergeCell ref="B78:B80"/>
    <mergeCell ref="C78:C80"/>
    <mergeCell ref="B108:B110"/>
    <mergeCell ref="C108:C110"/>
    <mergeCell ref="B102:B104"/>
    <mergeCell ref="C102:C104"/>
    <mergeCell ref="B96:B98"/>
    <mergeCell ref="C96:C98"/>
    <mergeCell ref="A93:A95"/>
    <mergeCell ref="B93:B95"/>
    <mergeCell ref="C93:C95"/>
    <mergeCell ref="A90:A92"/>
    <mergeCell ref="B111:C113"/>
    <mergeCell ref="A108:A113"/>
    <mergeCell ref="A105:A107"/>
    <mergeCell ref="B105:B107"/>
    <mergeCell ref="C105:C107"/>
    <mergeCell ref="B99:B101"/>
    <mergeCell ref="C99:C101"/>
    <mergeCell ref="A96:A98"/>
    <mergeCell ref="C45:C47"/>
    <mergeCell ref="C42:C44"/>
    <mergeCell ref="B90:B92"/>
    <mergeCell ref="C90:C92"/>
    <mergeCell ref="B72:C74"/>
    <mergeCell ref="A63:A74"/>
    <mergeCell ref="B87:C89"/>
    <mergeCell ref="A75:A89"/>
    <mergeCell ref="B69:C71"/>
    <mergeCell ref="B63:B68"/>
    <mergeCell ref="C63:C65"/>
    <mergeCell ref="C66:C68"/>
    <mergeCell ref="C39:C41"/>
    <mergeCell ref="B60:C62"/>
    <mergeCell ref="A6:A62"/>
    <mergeCell ref="B27:B35"/>
    <mergeCell ref="B57:C59"/>
    <mergeCell ref="B39:B56"/>
    <mergeCell ref="C54:C56"/>
    <mergeCell ref="C51:C53"/>
    <mergeCell ref="C48:C50"/>
    <mergeCell ref="C6:C8"/>
    <mergeCell ref="C9:C11"/>
    <mergeCell ref="C12:C14"/>
    <mergeCell ref="C15:C17"/>
    <mergeCell ref="C18:C20"/>
    <mergeCell ref="C33:C35"/>
    <mergeCell ref="B36:C38"/>
    <mergeCell ref="A1:B1"/>
    <mergeCell ref="A2:H2"/>
    <mergeCell ref="A3:B3"/>
    <mergeCell ref="A4:C4"/>
    <mergeCell ref="D4:D5"/>
    <mergeCell ref="E4:E5"/>
    <mergeCell ref="F4:F5"/>
    <mergeCell ref="G4:G5"/>
    <mergeCell ref="H4:H5"/>
    <mergeCell ref="C21:C23"/>
    <mergeCell ref="B24:C26"/>
    <mergeCell ref="B6:B23"/>
    <mergeCell ref="C27:C29"/>
    <mergeCell ref="C30:C3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M7" sqref="M7"/>
    </sheetView>
  </sheetViews>
  <sheetFormatPr defaultRowHeight="16.5" x14ac:dyDescent="0.3"/>
  <cols>
    <col min="1" max="10" width="7.625" customWidth="1"/>
  </cols>
  <sheetData>
    <row r="1" spans="1:10" x14ac:dyDescent="0.3">
      <c r="A1" s="92" t="s">
        <v>79</v>
      </c>
      <c r="B1" s="92"/>
    </row>
    <row r="2" spans="1:10" ht="26.25" x14ac:dyDescent="0.3">
      <c r="A2" s="93" t="s">
        <v>90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7.25" thickBot="1" x14ac:dyDescent="0.35">
      <c r="A3" s="101" t="s">
        <v>135</v>
      </c>
      <c r="B3" s="101"/>
      <c r="C3" s="101"/>
      <c r="I3" s="102" t="s">
        <v>91</v>
      </c>
      <c r="J3" s="102"/>
    </row>
    <row r="4" spans="1:10" x14ac:dyDescent="0.3">
      <c r="A4" s="98" t="s">
        <v>82</v>
      </c>
      <c r="B4" s="99"/>
      <c r="C4" s="100"/>
      <c r="D4" s="88" t="s">
        <v>83</v>
      </c>
      <c r="E4" s="88" t="s">
        <v>84</v>
      </c>
      <c r="F4" s="88" t="s">
        <v>85</v>
      </c>
      <c r="G4" s="88" t="s">
        <v>86</v>
      </c>
      <c r="H4" s="88" t="s">
        <v>87</v>
      </c>
      <c r="I4" s="88" t="s">
        <v>88</v>
      </c>
      <c r="J4" s="90" t="s">
        <v>81</v>
      </c>
    </row>
    <row r="5" spans="1:10" ht="17.25" thickBot="1" x14ac:dyDescent="0.35">
      <c r="A5" s="47" t="s">
        <v>1</v>
      </c>
      <c r="B5" s="38" t="s">
        <v>80</v>
      </c>
      <c r="C5" s="38" t="s">
        <v>3</v>
      </c>
      <c r="D5" s="89"/>
      <c r="E5" s="89"/>
      <c r="F5" s="89"/>
      <c r="G5" s="89"/>
      <c r="H5" s="89"/>
      <c r="I5" s="89"/>
      <c r="J5" s="91"/>
    </row>
    <row r="6" spans="1:10" x14ac:dyDescent="0.3">
      <c r="A6" s="13"/>
      <c r="B6" s="11"/>
      <c r="C6" s="11"/>
      <c r="D6" s="11"/>
      <c r="E6" s="11"/>
      <c r="F6" s="11"/>
      <c r="G6" s="11"/>
      <c r="H6" s="11"/>
      <c r="I6" s="11"/>
      <c r="J6" s="14"/>
    </row>
    <row r="7" spans="1:10" x14ac:dyDescent="0.3">
      <c r="A7" s="15"/>
      <c r="B7" s="4"/>
      <c r="C7" s="4"/>
      <c r="D7" s="95" t="s">
        <v>89</v>
      </c>
      <c r="E7" s="96"/>
      <c r="F7" s="96"/>
      <c r="G7" s="97"/>
      <c r="H7" s="4"/>
      <c r="I7" s="4"/>
      <c r="J7" s="16"/>
    </row>
    <row r="8" spans="1:10" x14ac:dyDescent="0.3">
      <c r="A8" s="15"/>
      <c r="B8" s="4"/>
      <c r="C8" s="4"/>
      <c r="D8" s="4"/>
      <c r="E8" s="4"/>
      <c r="F8" s="4"/>
      <c r="G8" s="4"/>
      <c r="H8" s="4"/>
      <c r="I8" s="4"/>
      <c r="J8" s="16"/>
    </row>
    <row r="9" spans="1:10" x14ac:dyDescent="0.3">
      <c r="A9" s="15"/>
      <c r="B9" s="4"/>
      <c r="C9" s="4"/>
      <c r="D9" s="4"/>
      <c r="E9" s="4"/>
      <c r="F9" s="4"/>
      <c r="G9" s="4"/>
      <c r="H9" s="4"/>
      <c r="I9" s="4"/>
      <c r="J9" s="16"/>
    </row>
    <row r="10" spans="1:10" x14ac:dyDescent="0.3">
      <c r="A10" s="15"/>
      <c r="B10" s="4"/>
      <c r="C10" s="4"/>
      <c r="D10" s="4"/>
      <c r="E10" s="4"/>
      <c r="F10" s="4"/>
      <c r="G10" s="4"/>
      <c r="H10" s="4"/>
      <c r="I10" s="4"/>
      <c r="J10" s="16"/>
    </row>
    <row r="11" spans="1:10" x14ac:dyDescent="0.3">
      <c r="A11" s="15"/>
      <c r="B11" s="4"/>
      <c r="C11" s="4"/>
      <c r="D11" s="4"/>
      <c r="E11" s="4"/>
      <c r="F11" s="4"/>
      <c r="G11" s="4"/>
      <c r="H11" s="4"/>
      <c r="I11" s="4"/>
      <c r="J11" s="16"/>
    </row>
    <row r="12" spans="1:10" x14ac:dyDescent="0.3">
      <c r="A12" s="15"/>
      <c r="B12" s="4"/>
      <c r="C12" s="4"/>
      <c r="D12" s="4"/>
      <c r="E12" s="4"/>
      <c r="F12" s="4"/>
      <c r="G12" s="4"/>
      <c r="H12" s="4"/>
      <c r="I12" s="4"/>
      <c r="J12" s="16"/>
    </row>
    <row r="13" spans="1:10" x14ac:dyDescent="0.3">
      <c r="A13" s="15"/>
      <c r="B13" s="4"/>
      <c r="C13" s="4"/>
      <c r="D13" s="4"/>
      <c r="E13" s="4"/>
      <c r="F13" s="4"/>
      <c r="G13" s="4"/>
      <c r="H13" s="4"/>
      <c r="I13" s="4"/>
      <c r="J13" s="16"/>
    </row>
    <row r="14" spans="1:10" x14ac:dyDescent="0.3">
      <c r="A14" s="15"/>
      <c r="B14" s="4"/>
      <c r="C14" s="4"/>
      <c r="D14" s="4"/>
      <c r="E14" s="4"/>
      <c r="F14" s="4"/>
      <c r="G14" s="4"/>
      <c r="H14" s="4"/>
      <c r="I14" s="4"/>
      <c r="J14" s="16"/>
    </row>
    <row r="15" spans="1:10" x14ac:dyDescent="0.3">
      <c r="A15" s="15"/>
      <c r="B15" s="4"/>
      <c r="C15" s="4"/>
      <c r="D15" s="4"/>
      <c r="E15" s="4"/>
      <c r="F15" s="4"/>
      <c r="G15" s="4"/>
      <c r="H15" s="4"/>
      <c r="I15" s="4"/>
      <c r="J15" s="16"/>
    </row>
    <row r="16" spans="1:10" x14ac:dyDescent="0.3">
      <c r="A16" s="15"/>
      <c r="B16" s="4"/>
      <c r="C16" s="4"/>
      <c r="D16" s="4"/>
      <c r="E16" s="4"/>
      <c r="F16" s="4"/>
      <c r="G16" s="4"/>
      <c r="H16" s="4"/>
      <c r="I16" s="4"/>
      <c r="J16" s="16"/>
    </row>
    <row r="17" spans="1:10" x14ac:dyDescent="0.3">
      <c r="A17" s="15"/>
      <c r="B17" s="4"/>
      <c r="C17" s="4"/>
      <c r="D17" s="4"/>
      <c r="E17" s="4"/>
      <c r="F17" s="4"/>
      <c r="G17" s="4"/>
      <c r="H17" s="4"/>
      <c r="I17" s="4"/>
      <c r="J17" s="16"/>
    </row>
    <row r="18" spans="1:10" x14ac:dyDescent="0.3">
      <c r="A18" s="15"/>
      <c r="B18" s="4"/>
      <c r="C18" s="4"/>
      <c r="D18" s="4"/>
      <c r="E18" s="4"/>
      <c r="F18" s="4"/>
      <c r="G18" s="4"/>
      <c r="H18" s="4"/>
      <c r="I18" s="4"/>
      <c r="J18" s="16"/>
    </row>
    <row r="19" spans="1:10" x14ac:dyDescent="0.3">
      <c r="A19" s="15"/>
      <c r="B19" s="4"/>
      <c r="C19" s="4"/>
      <c r="D19" s="4"/>
      <c r="E19" s="4"/>
      <c r="F19" s="4"/>
      <c r="G19" s="4"/>
      <c r="H19" s="4"/>
      <c r="I19" s="4"/>
      <c r="J19" s="16"/>
    </row>
    <row r="20" spans="1:10" x14ac:dyDescent="0.3">
      <c r="A20" s="15"/>
      <c r="B20" s="4"/>
      <c r="C20" s="4"/>
      <c r="D20" s="4"/>
      <c r="E20" s="4"/>
      <c r="F20" s="4"/>
      <c r="G20" s="4"/>
      <c r="H20" s="4"/>
      <c r="I20" s="4"/>
      <c r="J20" s="16"/>
    </row>
    <row r="21" spans="1:10" x14ac:dyDescent="0.3">
      <c r="A21" s="15"/>
      <c r="B21" s="4"/>
      <c r="C21" s="4"/>
      <c r="D21" s="4"/>
      <c r="E21" s="4"/>
      <c r="F21" s="4"/>
      <c r="G21" s="4"/>
      <c r="H21" s="4"/>
      <c r="I21" s="4"/>
      <c r="J21" s="16"/>
    </row>
    <row r="22" spans="1:10" x14ac:dyDescent="0.3">
      <c r="A22" s="15"/>
      <c r="B22" s="4"/>
      <c r="C22" s="4"/>
      <c r="D22" s="4"/>
      <c r="E22" s="4"/>
      <c r="F22" s="4"/>
      <c r="G22" s="4"/>
      <c r="H22" s="4"/>
      <c r="I22" s="4"/>
      <c r="J22" s="16"/>
    </row>
    <row r="23" spans="1:10" ht="17.25" thickBot="1" x14ac:dyDescent="0.35">
      <c r="A23" s="17"/>
      <c r="B23" s="18"/>
      <c r="C23" s="18"/>
      <c r="D23" s="18"/>
      <c r="E23" s="18"/>
      <c r="F23" s="18"/>
      <c r="G23" s="18"/>
      <c r="H23" s="18"/>
      <c r="I23" s="18"/>
      <c r="J23" s="20"/>
    </row>
  </sheetData>
  <mergeCells count="13">
    <mergeCell ref="I4:I5"/>
    <mergeCell ref="J4:J5"/>
    <mergeCell ref="A1:B1"/>
    <mergeCell ref="A2:J2"/>
    <mergeCell ref="D7:G7"/>
    <mergeCell ref="A4:C4"/>
    <mergeCell ref="D4:D5"/>
    <mergeCell ref="E4:E5"/>
    <mergeCell ref="F4:F5"/>
    <mergeCell ref="G4:G5"/>
    <mergeCell ref="H4:H5"/>
    <mergeCell ref="A3:C3"/>
    <mergeCell ref="I3:J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3" sqref="B13"/>
    </sheetView>
  </sheetViews>
  <sheetFormatPr defaultRowHeight="16.5" x14ac:dyDescent="0.3"/>
  <cols>
    <col min="1" max="2" width="12.625" customWidth="1"/>
    <col min="3" max="4" width="20.625" customWidth="1"/>
    <col min="5" max="5" width="12.625" customWidth="1"/>
  </cols>
  <sheetData>
    <row r="1" spans="1:5" x14ac:dyDescent="0.3">
      <c r="A1" t="s">
        <v>98</v>
      </c>
    </row>
    <row r="2" spans="1:5" ht="26.25" x14ac:dyDescent="0.3">
      <c r="A2" s="93" t="s">
        <v>92</v>
      </c>
      <c r="B2" s="94"/>
      <c r="C2" s="94"/>
      <c r="D2" s="94"/>
      <c r="E2" s="94"/>
    </row>
    <row r="3" spans="1:5" ht="17.25" thickBot="1" x14ac:dyDescent="0.35">
      <c r="A3" s="101" t="s">
        <v>135</v>
      </c>
      <c r="B3" s="101"/>
      <c r="E3" t="s">
        <v>99</v>
      </c>
    </row>
    <row r="4" spans="1:5" ht="17.25" thickBot="1" x14ac:dyDescent="0.35">
      <c r="A4" s="44" t="s">
        <v>93</v>
      </c>
      <c r="B4" s="45" t="s">
        <v>94</v>
      </c>
      <c r="C4" s="45" t="s">
        <v>95</v>
      </c>
      <c r="D4" s="45" t="s">
        <v>96</v>
      </c>
      <c r="E4" s="46" t="s">
        <v>97</v>
      </c>
    </row>
    <row r="5" spans="1:5" x14ac:dyDescent="0.3">
      <c r="A5" s="13"/>
      <c r="B5" s="11"/>
      <c r="C5" s="11"/>
      <c r="D5" s="11"/>
      <c r="E5" s="14"/>
    </row>
    <row r="6" spans="1:5" x14ac:dyDescent="0.3">
      <c r="A6" s="15"/>
      <c r="B6" s="4"/>
      <c r="C6" s="4"/>
      <c r="D6" s="4"/>
      <c r="E6" s="16"/>
    </row>
    <row r="7" spans="1:5" x14ac:dyDescent="0.3">
      <c r="A7" s="15"/>
      <c r="B7" s="4"/>
      <c r="C7" s="4"/>
      <c r="D7" s="4"/>
      <c r="E7" s="16"/>
    </row>
    <row r="8" spans="1:5" x14ac:dyDescent="0.3">
      <c r="A8" s="15"/>
      <c r="B8" s="4"/>
      <c r="C8" s="4"/>
      <c r="D8" s="4"/>
      <c r="E8" s="16"/>
    </row>
    <row r="9" spans="1:5" x14ac:dyDescent="0.3">
      <c r="A9" s="15"/>
      <c r="B9" s="4"/>
      <c r="C9" s="4"/>
      <c r="D9" s="4"/>
      <c r="E9" s="16"/>
    </row>
    <row r="10" spans="1:5" x14ac:dyDescent="0.3">
      <c r="A10" s="15"/>
      <c r="B10" s="4"/>
      <c r="C10" s="4"/>
      <c r="D10" s="4"/>
      <c r="E10" s="16"/>
    </row>
    <row r="11" spans="1:5" x14ac:dyDescent="0.3">
      <c r="A11" s="15"/>
      <c r="B11" s="4"/>
      <c r="C11" s="4"/>
      <c r="D11" s="4"/>
      <c r="E11" s="16"/>
    </row>
    <row r="12" spans="1:5" x14ac:dyDescent="0.3">
      <c r="A12" s="15"/>
      <c r="B12" s="4"/>
      <c r="C12" s="4"/>
      <c r="D12" s="4"/>
      <c r="E12" s="16"/>
    </row>
    <row r="13" spans="1:5" x14ac:dyDescent="0.3">
      <c r="A13" s="15"/>
      <c r="B13" s="4"/>
      <c r="C13" s="4"/>
      <c r="D13" s="4"/>
      <c r="E13" s="16"/>
    </row>
    <row r="14" spans="1:5" x14ac:dyDescent="0.3">
      <c r="A14" s="15"/>
      <c r="B14" s="4"/>
      <c r="C14" s="4"/>
      <c r="D14" s="4"/>
      <c r="E14" s="16"/>
    </row>
    <row r="15" spans="1:5" x14ac:dyDescent="0.3">
      <c r="A15" s="15"/>
      <c r="B15" s="4"/>
      <c r="C15" s="4"/>
      <c r="D15" s="4"/>
      <c r="E15" s="16"/>
    </row>
    <row r="16" spans="1:5" x14ac:dyDescent="0.3">
      <c r="A16" s="15"/>
      <c r="B16" s="4"/>
      <c r="C16" s="4"/>
      <c r="D16" s="4"/>
      <c r="E16" s="16"/>
    </row>
    <row r="17" spans="1:5" x14ac:dyDescent="0.3">
      <c r="A17" s="15"/>
      <c r="B17" s="4"/>
      <c r="C17" s="4"/>
      <c r="D17" s="4"/>
      <c r="E17" s="16"/>
    </row>
    <row r="18" spans="1:5" x14ac:dyDescent="0.3">
      <c r="A18" s="15"/>
      <c r="B18" s="4"/>
      <c r="C18" s="4"/>
      <c r="D18" s="4"/>
      <c r="E18" s="16"/>
    </row>
    <row r="19" spans="1:5" x14ac:dyDescent="0.3">
      <c r="A19" s="15"/>
      <c r="B19" s="4"/>
      <c r="C19" s="4"/>
      <c r="D19" s="4"/>
      <c r="E19" s="16"/>
    </row>
    <row r="20" spans="1:5" x14ac:dyDescent="0.3">
      <c r="A20" s="15"/>
      <c r="B20" s="4"/>
      <c r="C20" s="4"/>
      <c r="D20" s="4"/>
      <c r="E20" s="16"/>
    </row>
    <row r="21" spans="1:5" ht="17.25" thickBot="1" x14ac:dyDescent="0.35">
      <c r="A21" s="17"/>
      <c r="B21" s="18"/>
      <c r="C21" s="18"/>
      <c r="D21" s="18"/>
      <c r="E21" s="20"/>
    </row>
  </sheetData>
  <mergeCells count="2">
    <mergeCell ref="A2:E2"/>
    <mergeCell ref="A3:B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2" sqref="D12"/>
    </sheetView>
  </sheetViews>
  <sheetFormatPr defaultRowHeight="16.5" x14ac:dyDescent="0.3"/>
  <cols>
    <col min="1" max="1" width="13.625" customWidth="1"/>
    <col min="2" max="2" width="10.625" customWidth="1"/>
    <col min="3" max="4" width="12.625" customWidth="1"/>
    <col min="5" max="5" width="15.5" customWidth="1"/>
    <col min="6" max="6" width="10.625" customWidth="1"/>
  </cols>
  <sheetData>
    <row r="1" spans="1:6" x14ac:dyDescent="0.3">
      <c r="A1" t="s">
        <v>100</v>
      </c>
    </row>
    <row r="2" spans="1:6" ht="26.25" x14ac:dyDescent="0.3">
      <c r="A2" s="93" t="s">
        <v>101</v>
      </c>
      <c r="B2" s="94"/>
      <c r="C2" s="94"/>
      <c r="D2" s="94"/>
      <c r="E2" s="94"/>
      <c r="F2" s="94"/>
    </row>
    <row r="3" spans="1:6" ht="17.25" thickBot="1" x14ac:dyDescent="0.35">
      <c r="A3" s="101" t="s">
        <v>136</v>
      </c>
      <c r="B3" s="101"/>
    </row>
    <row r="4" spans="1:6" ht="17.25" thickBot="1" x14ac:dyDescent="0.35">
      <c r="A4" s="44" t="s">
        <v>102</v>
      </c>
      <c r="B4" s="45" t="s">
        <v>103</v>
      </c>
      <c r="C4" s="45" t="s">
        <v>104</v>
      </c>
      <c r="D4" s="45" t="s">
        <v>105</v>
      </c>
      <c r="E4" s="45" t="s">
        <v>106</v>
      </c>
      <c r="F4" s="46" t="s">
        <v>107</v>
      </c>
    </row>
    <row r="5" spans="1:6" x14ac:dyDescent="0.3">
      <c r="A5" s="13"/>
      <c r="B5" s="11"/>
      <c r="C5" s="11"/>
      <c r="D5" s="11"/>
      <c r="E5" s="11"/>
      <c r="F5" s="14"/>
    </row>
    <row r="6" spans="1:6" x14ac:dyDescent="0.3">
      <c r="A6" s="15"/>
      <c r="B6" s="95" t="s">
        <v>89</v>
      </c>
      <c r="C6" s="96"/>
      <c r="D6" s="96"/>
      <c r="E6" s="97"/>
      <c r="F6" s="16"/>
    </row>
    <row r="7" spans="1:6" x14ac:dyDescent="0.3">
      <c r="A7" s="15"/>
      <c r="B7" s="4"/>
      <c r="C7" s="4"/>
      <c r="D7" s="4"/>
      <c r="E7" s="4"/>
      <c r="F7" s="16"/>
    </row>
    <row r="8" spans="1:6" x14ac:dyDescent="0.3">
      <c r="A8" s="15"/>
      <c r="B8" s="4"/>
      <c r="C8" s="4"/>
      <c r="D8" s="4"/>
      <c r="E8" s="4"/>
      <c r="F8" s="16"/>
    </row>
    <row r="9" spans="1:6" x14ac:dyDescent="0.3">
      <c r="A9" s="15"/>
      <c r="B9" s="4"/>
      <c r="C9" s="4"/>
      <c r="D9" s="4"/>
      <c r="E9" s="4"/>
      <c r="F9" s="16"/>
    </row>
    <row r="10" spans="1:6" x14ac:dyDescent="0.3">
      <c r="A10" s="15"/>
      <c r="B10" s="4"/>
      <c r="C10" s="4"/>
      <c r="D10" s="4"/>
      <c r="E10" s="4"/>
      <c r="F10" s="16"/>
    </row>
    <row r="11" spans="1:6" x14ac:dyDescent="0.3">
      <c r="A11" s="15"/>
      <c r="B11" s="4"/>
      <c r="C11" s="4"/>
      <c r="D11" s="4"/>
      <c r="E11" s="4"/>
      <c r="F11" s="16"/>
    </row>
    <row r="12" spans="1:6" x14ac:dyDescent="0.3">
      <c r="A12" s="15"/>
      <c r="B12" s="4"/>
      <c r="C12" s="4"/>
      <c r="D12" s="4"/>
      <c r="E12" s="4"/>
      <c r="F12" s="16"/>
    </row>
    <row r="13" spans="1:6" x14ac:dyDescent="0.3">
      <c r="A13" s="15"/>
      <c r="B13" s="4"/>
      <c r="C13" s="4"/>
      <c r="D13" s="4"/>
      <c r="E13" s="4"/>
      <c r="F13" s="16"/>
    </row>
    <row r="14" spans="1:6" x14ac:dyDescent="0.3">
      <c r="A14" s="15"/>
      <c r="B14" s="4"/>
      <c r="C14" s="4"/>
      <c r="D14" s="4"/>
      <c r="E14" s="4"/>
      <c r="F14" s="16"/>
    </row>
    <row r="15" spans="1:6" x14ac:dyDescent="0.3">
      <c r="A15" s="15"/>
      <c r="B15" s="4"/>
      <c r="C15" s="4"/>
      <c r="D15" s="4"/>
      <c r="E15" s="4"/>
      <c r="F15" s="16"/>
    </row>
    <row r="16" spans="1:6" x14ac:dyDescent="0.3">
      <c r="A16" s="15"/>
      <c r="B16" s="4"/>
      <c r="C16" s="4"/>
      <c r="D16" s="4"/>
      <c r="E16" s="4"/>
      <c r="F16" s="16"/>
    </row>
    <row r="17" spans="1:6" x14ac:dyDescent="0.3">
      <c r="A17" s="15"/>
      <c r="B17" s="4"/>
      <c r="C17" s="4"/>
      <c r="D17" s="4"/>
      <c r="E17" s="4"/>
      <c r="F17" s="16"/>
    </row>
    <row r="18" spans="1:6" x14ac:dyDescent="0.3">
      <c r="A18" s="15"/>
      <c r="B18" s="4"/>
      <c r="C18" s="4"/>
      <c r="D18" s="4"/>
      <c r="E18" s="4"/>
      <c r="F18" s="16"/>
    </row>
    <row r="19" spans="1:6" x14ac:dyDescent="0.3">
      <c r="A19" s="15"/>
      <c r="B19" s="4"/>
      <c r="C19" s="4"/>
      <c r="D19" s="4"/>
      <c r="E19" s="4"/>
      <c r="F19" s="16"/>
    </row>
    <row r="20" spans="1:6" x14ac:dyDescent="0.3">
      <c r="A20" s="15"/>
      <c r="B20" s="4"/>
      <c r="C20" s="4"/>
      <c r="D20" s="4"/>
      <c r="E20" s="4"/>
      <c r="F20" s="16"/>
    </row>
    <row r="21" spans="1:6" x14ac:dyDescent="0.3">
      <c r="A21" s="15"/>
      <c r="B21" s="4"/>
      <c r="C21" s="4"/>
      <c r="D21" s="4"/>
      <c r="E21" s="4"/>
      <c r="F21" s="16"/>
    </row>
    <row r="22" spans="1:6" x14ac:dyDescent="0.3">
      <c r="A22" s="15"/>
      <c r="B22" s="4"/>
      <c r="C22" s="4"/>
      <c r="D22" s="4"/>
      <c r="E22" s="4"/>
      <c r="F22" s="16"/>
    </row>
    <row r="23" spans="1:6" ht="17.25" thickBot="1" x14ac:dyDescent="0.35">
      <c r="A23" s="17"/>
      <c r="B23" s="18"/>
      <c r="C23" s="18"/>
      <c r="D23" s="18"/>
      <c r="E23" s="18"/>
      <c r="F23" s="20"/>
    </row>
  </sheetData>
  <mergeCells count="3">
    <mergeCell ref="A2:F2"/>
    <mergeCell ref="B6:E6"/>
    <mergeCell ref="A3:B3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12" sqref="G12"/>
    </sheetView>
  </sheetViews>
  <sheetFormatPr defaultRowHeight="16.5" x14ac:dyDescent="0.3"/>
  <cols>
    <col min="1" max="1" width="12.625" customWidth="1"/>
    <col min="2" max="2" width="17.625" customWidth="1"/>
    <col min="3" max="3" width="11.625" customWidth="1"/>
    <col min="4" max="4" width="17.625" customWidth="1"/>
  </cols>
  <sheetData>
    <row r="1" spans="1:5" x14ac:dyDescent="0.3">
      <c r="A1" s="92" t="s">
        <v>108</v>
      </c>
      <c r="B1" s="92"/>
    </row>
    <row r="2" spans="1:5" ht="26.25" x14ac:dyDescent="0.3">
      <c r="A2" s="93" t="s">
        <v>112</v>
      </c>
      <c r="B2" s="94"/>
      <c r="C2" s="94"/>
      <c r="D2" s="94"/>
      <c r="E2" s="94"/>
    </row>
    <row r="3" spans="1:5" ht="17.25" thickBot="1" x14ac:dyDescent="0.35">
      <c r="A3" s="101" t="s">
        <v>135</v>
      </c>
      <c r="B3" s="101"/>
    </row>
    <row r="4" spans="1:5" ht="17.25" thickBot="1" x14ac:dyDescent="0.35">
      <c r="A4" s="44" t="s">
        <v>109</v>
      </c>
      <c r="B4" s="45" t="s">
        <v>110</v>
      </c>
      <c r="C4" s="45" t="s">
        <v>94</v>
      </c>
      <c r="D4" s="45" t="s">
        <v>111</v>
      </c>
      <c r="E4" s="46" t="s">
        <v>97</v>
      </c>
    </row>
    <row r="5" spans="1:5" x14ac:dyDescent="0.3">
      <c r="A5" s="13"/>
      <c r="B5" s="11"/>
      <c r="C5" s="11"/>
      <c r="D5" s="11"/>
      <c r="E5" s="14"/>
    </row>
    <row r="6" spans="1:5" x14ac:dyDescent="0.3">
      <c r="A6" s="15"/>
      <c r="B6" s="95" t="s">
        <v>89</v>
      </c>
      <c r="C6" s="96"/>
      <c r="D6" s="97"/>
      <c r="E6" s="16"/>
    </row>
    <row r="7" spans="1:5" x14ac:dyDescent="0.3">
      <c r="A7" s="15"/>
      <c r="B7" s="4"/>
      <c r="C7" s="4"/>
      <c r="D7" s="4"/>
      <c r="E7" s="16"/>
    </row>
    <row r="8" spans="1:5" x14ac:dyDescent="0.3">
      <c r="A8" s="15"/>
      <c r="B8" s="4"/>
      <c r="C8" s="4"/>
      <c r="D8" s="4"/>
      <c r="E8" s="16"/>
    </row>
    <row r="9" spans="1:5" x14ac:dyDescent="0.3">
      <c r="A9" s="15"/>
      <c r="B9" s="4"/>
      <c r="C9" s="4"/>
      <c r="D9" s="4"/>
      <c r="E9" s="16"/>
    </row>
    <row r="10" spans="1:5" x14ac:dyDescent="0.3">
      <c r="A10" s="15"/>
      <c r="B10" s="4"/>
      <c r="C10" s="4"/>
      <c r="D10" s="4"/>
      <c r="E10" s="16"/>
    </row>
    <row r="11" spans="1:5" x14ac:dyDescent="0.3">
      <c r="A11" s="15"/>
      <c r="B11" s="4"/>
      <c r="C11" s="4"/>
      <c r="D11" s="4"/>
      <c r="E11" s="16"/>
    </row>
    <row r="12" spans="1:5" x14ac:dyDescent="0.3">
      <c r="A12" s="15"/>
      <c r="B12" s="4"/>
      <c r="C12" s="4"/>
      <c r="D12" s="4"/>
      <c r="E12" s="16"/>
    </row>
    <row r="13" spans="1:5" x14ac:dyDescent="0.3">
      <c r="A13" s="15"/>
      <c r="B13" s="4"/>
      <c r="C13" s="4"/>
      <c r="D13" s="4"/>
      <c r="E13" s="16"/>
    </row>
    <row r="14" spans="1:5" x14ac:dyDescent="0.3">
      <c r="A14" s="15"/>
      <c r="B14" s="4"/>
      <c r="C14" s="4"/>
      <c r="D14" s="4"/>
      <c r="E14" s="16"/>
    </row>
    <row r="15" spans="1:5" x14ac:dyDescent="0.3">
      <c r="A15" s="15"/>
      <c r="B15" s="4"/>
      <c r="C15" s="4"/>
      <c r="D15" s="4"/>
      <c r="E15" s="16"/>
    </row>
    <row r="16" spans="1:5" x14ac:dyDescent="0.3">
      <c r="A16" s="15"/>
      <c r="B16" s="4"/>
      <c r="C16" s="4"/>
      <c r="D16" s="4"/>
      <c r="E16" s="16"/>
    </row>
    <row r="17" spans="1:5" x14ac:dyDescent="0.3">
      <c r="A17" s="15"/>
      <c r="B17" s="4"/>
      <c r="C17" s="4"/>
      <c r="D17" s="4"/>
      <c r="E17" s="16"/>
    </row>
    <row r="18" spans="1:5" x14ac:dyDescent="0.3">
      <c r="A18" s="15"/>
      <c r="B18" s="4"/>
      <c r="C18" s="4"/>
      <c r="D18" s="4"/>
      <c r="E18" s="16"/>
    </row>
    <row r="19" spans="1:5" x14ac:dyDescent="0.3">
      <c r="A19" s="15"/>
      <c r="B19" s="4"/>
      <c r="C19" s="4"/>
      <c r="D19" s="4"/>
      <c r="E19" s="16"/>
    </row>
    <row r="20" spans="1:5" x14ac:dyDescent="0.3">
      <c r="A20" s="15"/>
      <c r="B20" s="4"/>
      <c r="C20" s="4"/>
      <c r="D20" s="4"/>
      <c r="E20" s="16"/>
    </row>
    <row r="21" spans="1:5" x14ac:dyDescent="0.3">
      <c r="A21" s="15"/>
      <c r="B21" s="4"/>
      <c r="C21" s="4"/>
      <c r="D21" s="4"/>
      <c r="E21" s="16"/>
    </row>
    <row r="22" spans="1:5" x14ac:dyDescent="0.3">
      <c r="A22" s="15"/>
      <c r="B22" s="4"/>
      <c r="C22" s="4"/>
      <c r="D22" s="4"/>
      <c r="E22" s="16"/>
    </row>
    <row r="23" spans="1:5" x14ac:dyDescent="0.3">
      <c r="A23" s="15"/>
      <c r="B23" s="4"/>
      <c r="C23" s="4"/>
      <c r="D23" s="4"/>
      <c r="E23" s="16"/>
    </row>
    <row r="24" spans="1:5" x14ac:dyDescent="0.3">
      <c r="A24" s="15"/>
      <c r="B24" s="4"/>
      <c r="C24" s="4"/>
      <c r="D24" s="4"/>
      <c r="E24" s="16"/>
    </row>
    <row r="25" spans="1:5" x14ac:dyDescent="0.3">
      <c r="A25" s="15"/>
      <c r="B25" s="4"/>
      <c r="C25" s="4"/>
      <c r="D25" s="4"/>
      <c r="E25" s="16"/>
    </row>
    <row r="26" spans="1:5" ht="17.25" thickBot="1" x14ac:dyDescent="0.35">
      <c r="A26" s="17"/>
      <c r="B26" s="18"/>
      <c r="C26" s="18"/>
      <c r="D26" s="18"/>
      <c r="E26" s="20"/>
    </row>
  </sheetData>
  <mergeCells count="4">
    <mergeCell ref="A1:B1"/>
    <mergeCell ref="A2:E2"/>
    <mergeCell ref="B6:D6"/>
    <mergeCell ref="A3:B3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12" sqref="C12"/>
    </sheetView>
  </sheetViews>
  <sheetFormatPr defaultRowHeight="16.5" x14ac:dyDescent="0.3"/>
  <cols>
    <col min="1" max="5" width="11.625" customWidth="1"/>
    <col min="6" max="6" width="17.625" customWidth="1"/>
  </cols>
  <sheetData>
    <row r="1" spans="1:6" x14ac:dyDescent="0.3">
      <c r="A1" s="92" t="s">
        <v>113</v>
      </c>
      <c r="B1" s="92"/>
    </row>
    <row r="2" spans="1:6" ht="26.25" x14ac:dyDescent="0.3">
      <c r="A2" s="93" t="s">
        <v>114</v>
      </c>
      <c r="B2" s="94"/>
      <c r="C2" s="94"/>
      <c r="D2" s="94"/>
      <c r="E2" s="94"/>
      <c r="F2" s="94"/>
    </row>
    <row r="3" spans="1:6" ht="17.25" thickBot="1" x14ac:dyDescent="0.35">
      <c r="A3" s="101" t="s">
        <v>135</v>
      </c>
      <c r="B3" s="101"/>
    </row>
    <row r="4" spans="1:6" ht="17.25" thickBot="1" x14ac:dyDescent="0.35">
      <c r="A4" s="44" t="s">
        <v>115</v>
      </c>
      <c r="B4" s="45" t="s">
        <v>116</v>
      </c>
      <c r="C4" s="45" t="s">
        <v>117</v>
      </c>
      <c r="D4" s="45" t="s">
        <v>94</v>
      </c>
      <c r="E4" s="45" t="s">
        <v>118</v>
      </c>
      <c r="F4" s="46" t="s">
        <v>119</v>
      </c>
    </row>
    <row r="5" spans="1:6" x14ac:dyDescent="0.3">
      <c r="A5" s="13"/>
      <c r="B5" s="11"/>
      <c r="C5" s="11"/>
      <c r="D5" s="11"/>
      <c r="E5" s="11"/>
      <c r="F5" s="14"/>
    </row>
    <row r="6" spans="1:6" ht="20.25" x14ac:dyDescent="0.3">
      <c r="A6" s="15"/>
      <c r="B6" s="103" t="s">
        <v>89</v>
      </c>
      <c r="C6" s="104"/>
      <c r="D6" s="104"/>
      <c r="E6" s="105"/>
      <c r="F6" s="16"/>
    </row>
    <row r="7" spans="1:6" x14ac:dyDescent="0.3">
      <c r="A7" s="15"/>
      <c r="B7" s="4"/>
      <c r="C7" s="4"/>
      <c r="D7" s="4"/>
      <c r="E7" s="4"/>
      <c r="F7" s="16"/>
    </row>
    <row r="8" spans="1:6" x14ac:dyDescent="0.3">
      <c r="A8" s="15"/>
      <c r="B8" s="4"/>
      <c r="C8" s="4"/>
      <c r="D8" s="4"/>
      <c r="E8" s="4"/>
      <c r="F8" s="16"/>
    </row>
    <row r="9" spans="1:6" x14ac:dyDescent="0.3">
      <c r="A9" s="15"/>
      <c r="B9" s="4"/>
      <c r="C9" s="4"/>
      <c r="D9" s="4"/>
      <c r="E9" s="4"/>
      <c r="F9" s="16"/>
    </row>
    <row r="10" spans="1:6" x14ac:dyDescent="0.3">
      <c r="A10" s="15"/>
      <c r="B10" s="4"/>
      <c r="C10" s="4"/>
      <c r="D10" s="4"/>
      <c r="E10" s="4"/>
      <c r="F10" s="16"/>
    </row>
    <row r="11" spans="1:6" x14ac:dyDescent="0.3">
      <c r="A11" s="15"/>
      <c r="B11" s="4"/>
      <c r="C11" s="4"/>
      <c r="D11" s="4"/>
      <c r="E11" s="4"/>
      <c r="F11" s="16"/>
    </row>
    <row r="12" spans="1:6" x14ac:dyDescent="0.3">
      <c r="A12" s="15"/>
      <c r="B12" s="4"/>
      <c r="C12" s="4"/>
      <c r="D12" s="4"/>
      <c r="E12" s="4"/>
      <c r="F12" s="16"/>
    </row>
    <row r="13" spans="1:6" x14ac:dyDescent="0.3">
      <c r="A13" s="15"/>
      <c r="B13" s="4"/>
      <c r="C13" s="4"/>
      <c r="D13" s="4"/>
      <c r="E13" s="4"/>
      <c r="F13" s="16"/>
    </row>
    <row r="14" spans="1:6" x14ac:dyDescent="0.3">
      <c r="A14" s="15"/>
      <c r="B14" s="4"/>
      <c r="C14" s="4"/>
      <c r="D14" s="4"/>
      <c r="E14" s="4"/>
      <c r="F14" s="16"/>
    </row>
    <row r="15" spans="1:6" x14ac:dyDescent="0.3">
      <c r="A15" s="15"/>
      <c r="B15" s="4"/>
      <c r="C15" s="4"/>
      <c r="D15" s="4"/>
      <c r="E15" s="4"/>
      <c r="F15" s="16"/>
    </row>
    <row r="16" spans="1:6" x14ac:dyDescent="0.3">
      <c r="A16" s="15"/>
      <c r="B16" s="4"/>
      <c r="C16" s="4"/>
      <c r="D16" s="4"/>
      <c r="E16" s="4"/>
      <c r="F16" s="16"/>
    </row>
    <row r="17" spans="1:6" x14ac:dyDescent="0.3">
      <c r="A17" s="15"/>
      <c r="B17" s="4"/>
      <c r="C17" s="4"/>
      <c r="D17" s="4"/>
      <c r="E17" s="4"/>
      <c r="F17" s="16"/>
    </row>
    <row r="18" spans="1:6" x14ac:dyDescent="0.3">
      <c r="A18" s="15"/>
      <c r="B18" s="4"/>
      <c r="C18" s="4"/>
      <c r="D18" s="4"/>
      <c r="E18" s="4"/>
      <c r="F18" s="16"/>
    </row>
    <row r="19" spans="1:6" x14ac:dyDescent="0.3">
      <c r="A19" s="15"/>
      <c r="B19" s="4"/>
      <c r="C19" s="4"/>
      <c r="D19" s="4"/>
      <c r="E19" s="4"/>
      <c r="F19" s="16"/>
    </row>
    <row r="20" spans="1:6" x14ac:dyDescent="0.3">
      <c r="A20" s="15"/>
      <c r="B20" s="4"/>
      <c r="C20" s="4"/>
      <c r="D20" s="4"/>
      <c r="E20" s="4"/>
      <c r="F20" s="16"/>
    </row>
    <row r="21" spans="1:6" x14ac:dyDescent="0.3">
      <c r="A21" s="15"/>
      <c r="B21" s="4"/>
      <c r="C21" s="4"/>
      <c r="D21" s="4"/>
      <c r="E21" s="4"/>
      <c r="F21" s="16"/>
    </row>
    <row r="22" spans="1:6" x14ac:dyDescent="0.3">
      <c r="A22" s="15"/>
      <c r="B22" s="4"/>
      <c r="C22" s="4"/>
      <c r="D22" s="4"/>
      <c r="E22" s="4"/>
      <c r="F22" s="16"/>
    </row>
    <row r="23" spans="1:6" x14ac:dyDescent="0.3">
      <c r="A23" s="15"/>
      <c r="B23" s="4"/>
      <c r="C23" s="4"/>
      <c r="D23" s="4"/>
      <c r="E23" s="4"/>
      <c r="F23" s="16"/>
    </row>
    <row r="24" spans="1:6" x14ac:dyDescent="0.3">
      <c r="A24" s="15"/>
      <c r="B24" s="4"/>
      <c r="C24" s="4"/>
      <c r="D24" s="4"/>
      <c r="E24" s="4"/>
      <c r="F24" s="16"/>
    </row>
    <row r="25" spans="1:6" x14ac:dyDescent="0.3">
      <c r="A25" s="15"/>
      <c r="B25" s="4"/>
      <c r="C25" s="4"/>
      <c r="D25" s="4"/>
      <c r="E25" s="4"/>
      <c r="F25" s="16"/>
    </row>
    <row r="26" spans="1:6" x14ac:dyDescent="0.3">
      <c r="A26" s="15"/>
      <c r="B26" s="4"/>
      <c r="C26" s="4"/>
      <c r="D26" s="4"/>
      <c r="E26" s="4"/>
      <c r="F26" s="16"/>
    </row>
    <row r="27" spans="1:6" x14ac:dyDescent="0.3">
      <c r="A27" s="15"/>
      <c r="B27" s="4"/>
      <c r="C27" s="4"/>
      <c r="D27" s="4"/>
      <c r="E27" s="4"/>
      <c r="F27" s="16"/>
    </row>
    <row r="28" spans="1:6" ht="17.25" thickBot="1" x14ac:dyDescent="0.35">
      <c r="A28" s="17"/>
      <c r="B28" s="18"/>
      <c r="C28" s="18"/>
      <c r="D28" s="18"/>
      <c r="E28" s="18"/>
      <c r="F28" s="20"/>
    </row>
  </sheetData>
  <mergeCells count="4">
    <mergeCell ref="A1:B1"/>
    <mergeCell ref="A2:F2"/>
    <mergeCell ref="A3:B3"/>
    <mergeCell ref="B6:E6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G19" sqref="G19"/>
    </sheetView>
  </sheetViews>
  <sheetFormatPr defaultRowHeight="16.5" x14ac:dyDescent="0.3"/>
  <cols>
    <col min="1" max="1" width="5.625" customWidth="1"/>
  </cols>
  <sheetData>
    <row r="1" spans="1:2" x14ac:dyDescent="0.3">
      <c r="A1" t="s">
        <v>120</v>
      </c>
    </row>
    <row r="3" spans="1:2" x14ac:dyDescent="0.3">
      <c r="B3" t="s">
        <v>137</v>
      </c>
    </row>
    <row r="4" spans="1:2" x14ac:dyDescent="0.3">
      <c r="B4" t="s">
        <v>164</v>
      </c>
    </row>
    <row r="5" spans="1:2" x14ac:dyDescent="0.3">
      <c r="B5" t="s">
        <v>138</v>
      </c>
    </row>
    <row r="6" spans="1:2" x14ac:dyDescent="0.3">
      <c r="B6" t="s">
        <v>139</v>
      </c>
    </row>
    <row r="7" spans="1:2" x14ac:dyDescent="0.3">
      <c r="B7" t="s">
        <v>140</v>
      </c>
    </row>
    <row r="8" spans="1:2" x14ac:dyDescent="0.3">
      <c r="B8" t="s">
        <v>141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F13" sqref="F13"/>
    </sheetView>
  </sheetViews>
  <sheetFormatPr defaultRowHeight="16.5" x14ac:dyDescent="0.3"/>
  <cols>
    <col min="1" max="1" width="16.625" customWidth="1"/>
    <col min="2" max="2" width="14.75" style="8" customWidth="1"/>
    <col min="3" max="3" width="31.5" customWidth="1"/>
    <col min="4" max="4" width="17.375" customWidth="1"/>
  </cols>
  <sheetData>
    <row r="1" spans="1:4" x14ac:dyDescent="0.3">
      <c r="A1" t="s">
        <v>121</v>
      </c>
    </row>
    <row r="2" spans="1:4" ht="20.25" x14ac:dyDescent="0.3">
      <c r="A2" s="112" t="s">
        <v>122</v>
      </c>
      <c r="B2" s="113"/>
      <c r="C2" s="113"/>
      <c r="D2" s="113"/>
    </row>
    <row r="3" spans="1:4" ht="17.25" thickBot="1" x14ac:dyDescent="0.35">
      <c r="A3" s="101" t="s">
        <v>153</v>
      </c>
      <c r="B3" s="101"/>
    </row>
    <row r="4" spans="1:4" ht="17.25" thickBot="1" x14ac:dyDescent="0.35">
      <c r="A4" s="44" t="s">
        <v>123</v>
      </c>
      <c r="B4" s="48" t="s">
        <v>124</v>
      </c>
      <c r="C4" s="45" t="s">
        <v>125</v>
      </c>
      <c r="D4" s="46" t="s">
        <v>126</v>
      </c>
    </row>
    <row r="5" spans="1:4" x14ac:dyDescent="0.3">
      <c r="A5" s="13" t="s">
        <v>142</v>
      </c>
      <c r="B5" s="12">
        <v>18000000</v>
      </c>
      <c r="C5" s="11" t="s">
        <v>143</v>
      </c>
      <c r="D5" s="14"/>
    </row>
    <row r="6" spans="1:4" x14ac:dyDescent="0.3">
      <c r="A6" s="15" t="s">
        <v>144</v>
      </c>
      <c r="B6" s="9">
        <v>1690100</v>
      </c>
      <c r="C6" s="4" t="s">
        <v>145</v>
      </c>
      <c r="D6" s="16"/>
    </row>
    <row r="7" spans="1:4" x14ac:dyDescent="0.3">
      <c r="A7" s="106"/>
      <c r="B7" s="109"/>
      <c r="C7" s="4" t="s">
        <v>146</v>
      </c>
      <c r="D7" s="16"/>
    </row>
    <row r="8" spans="1:4" x14ac:dyDescent="0.3">
      <c r="A8" s="107"/>
      <c r="B8" s="110"/>
      <c r="C8" s="4" t="s">
        <v>147</v>
      </c>
      <c r="D8" s="16"/>
    </row>
    <row r="9" spans="1:4" x14ac:dyDescent="0.3">
      <c r="A9" s="108"/>
      <c r="B9" s="111"/>
      <c r="C9" s="4" t="s">
        <v>148</v>
      </c>
      <c r="D9" s="16"/>
    </row>
    <row r="10" spans="1:4" x14ac:dyDescent="0.3">
      <c r="A10" s="15" t="s">
        <v>149</v>
      </c>
      <c r="B10" s="9">
        <v>1500000</v>
      </c>
      <c r="C10" s="4" t="s">
        <v>152</v>
      </c>
      <c r="D10" s="16"/>
    </row>
    <row r="11" spans="1:4" x14ac:dyDescent="0.3">
      <c r="A11" s="15" t="s">
        <v>150</v>
      </c>
      <c r="B11" s="9">
        <v>100000</v>
      </c>
      <c r="C11" s="4" t="s">
        <v>151</v>
      </c>
      <c r="D11" s="16"/>
    </row>
    <row r="12" spans="1:4" x14ac:dyDescent="0.3">
      <c r="A12" s="15"/>
      <c r="B12" s="9"/>
      <c r="C12" s="4"/>
      <c r="D12" s="16"/>
    </row>
    <row r="13" spans="1:4" x14ac:dyDescent="0.3">
      <c r="A13" s="15"/>
      <c r="B13" s="9"/>
      <c r="C13" s="4"/>
      <c r="D13" s="16"/>
    </row>
    <row r="14" spans="1:4" x14ac:dyDescent="0.3">
      <c r="A14" s="15"/>
      <c r="B14" s="9"/>
      <c r="C14" s="4"/>
      <c r="D14" s="16"/>
    </row>
    <row r="15" spans="1:4" x14ac:dyDescent="0.3">
      <c r="A15" s="15"/>
      <c r="B15" s="9"/>
      <c r="C15" s="4"/>
      <c r="D15" s="16"/>
    </row>
    <row r="16" spans="1:4" x14ac:dyDescent="0.3">
      <c r="A16" s="15"/>
      <c r="B16" s="9"/>
      <c r="C16" s="4"/>
      <c r="D16" s="16"/>
    </row>
    <row r="17" spans="1:4" x14ac:dyDescent="0.3">
      <c r="A17" s="15"/>
      <c r="B17" s="9"/>
      <c r="C17" s="4"/>
      <c r="D17" s="16"/>
    </row>
    <row r="18" spans="1:4" x14ac:dyDescent="0.3">
      <c r="A18" s="15"/>
      <c r="B18" s="9"/>
      <c r="C18" s="4"/>
      <c r="D18" s="16"/>
    </row>
    <row r="19" spans="1:4" x14ac:dyDescent="0.3">
      <c r="A19" s="15"/>
      <c r="B19" s="9"/>
      <c r="C19" s="4"/>
      <c r="D19" s="16"/>
    </row>
    <row r="20" spans="1:4" x14ac:dyDescent="0.3">
      <c r="A20" s="15"/>
      <c r="B20" s="9"/>
      <c r="C20" s="4"/>
      <c r="D20" s="16"/>
    </row>
    <row r="21" spans="1:4" x14ac:dyDescent="0.3">
      <c r="A21" s="15"/>
      <c r="B21" s="9"/>
      <c r="C21" s="4"/>
      <c r="D21" s="16"/>
    </row>
    <row r="22" spans="1:4" x14ac:dyDescent="0.3">
      <c r="A22" s="15"/>
      <c r="B22" s="9"/>
      <c r="C22" s="4"/>
      <c r="D22" s="16"/>
    </row>
    <row r="23" spans="1:4" x14ac:dyDescent="0.3">
      <c r="A23" s="15"/>
      <c r="B23" s="9"/>
      <c r="C23" s="4"/>
      <c r="D23" s="16"/>
    </row>
    <row r="24" spans="1:4" x14ac:dyDescent="0.3">
      <c r="A24" s="15"/>
      <c r="B24" s="9"/>
      <c r="C24" s="4"/>
      <c r="D24" s="16"/>
    </row>
    <row r="25" spans="1:4" x14ac:dyDescent="0.3">
      <c r="A25" s="15"/>
      <c r="B25" s="9"/>
      <c r="C25" s="4"/>
      <c r="D25" s="16"/>
    </row>
    <row r="26" spans="1:4" x14ac:dyDescent="0.3">
      <c r="A26" s="15"/>
      <c r="B26" s="9"/>
      <c r="C26" s="4"/>
      <c r="D26" s="16"/>
    </row>
    <row r="27" spans="1:4" x14ac:dyDescent="0.3">
      <c r="A27" s="15"/>
      <c r="B27" s="9"/>
      <c r="C27" s="4"/>
      <c r="D27" s="16"/>
    </row>
    <row r="28" spans="1:4" x14ac:dyDescent="0.3">
      <c r="A28" s="15"/>
      <c r="B28" s="9"/>
      <c r="C28" s="4"/>
      <c r="D28" s="16"/>
    </row>
    <row r="29" spans="1:4" x14ac:dyDescent="0.3">
      <c r="A29" s="15"/>
      <c r="B29" s="9"/>
      <c r="C29" s="4"/>
      <c r="D29" s="16"/>
    </row>
    <row r="30" spans="1:4" x14ac:dyDescent="0.3">
      <c r="A30" s="15"/>
      <c r="B30" s="9"/>
      <c r="C30" s="4"/>
      <c r="D30" s="16"/>
    </row>
    <row r="31" spans="1:4" x14ac:dyDescent="0.3">
      <c r="A31" s="15"/>
      <c r="B31" s="9"/>
      <c r="C31" s="4"/>
      <c r="D31" s="16"/>
    </row>
    <row r="32" spans="1:4" x14ac:dyDescent="0.3">
      <c r="A32" s="15"/>
      <c r="B32" s="9"/>
      <c r="C32" s="4"/>
      <c r="D32" s="16"/>
    </row>
    <row r="33" spans="1:4" ht="17.25" thickBot="1" x14ac:dyDescent="0.35">
      <c r="A33" s="17"/>
      <c r="B33" s="19">
        <f>SUM(B5:B32)</f>
        <v>21290100</v>
      </c>
      <c r="C33" s="18"/>
      <c r="D33" s="20"/>
    </row>
  </sheetData>
  <mergeCells count="4">
    <mergeCell ref="A7:A9"/>
    <mergeCell ref="B7:B9"/>
    <mergeCell ref="A2:D2"/>
    <mergeCell ref="A3:B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세입결산서</vt:lpstr>
      <vt:lpstr>세출결산서</vt:lpstr>
      <vt:lpstr>과목전용조서</vt:lpstr>
      <vt:lpstr>예비비사용조서</vt:lpstr>
      <vt:lpstr>기본재산수입명세</vt:lpstr>
      <vt:lpstr>사업수입명세서</vt:lpstr>
      <vt:lpstr>정부보조금명세서</vt:lpstr>
      <vt:lpstr>후원금보고서</vt:lpstr>
      <vt:lpstr>인건비병세서</vt:lpstr>
      <vt:lpstr>사업비명세서</vt:lpstr>
      <vt:lpstr>타비용명서서</vt:lpstr>
      <vt:lpstr>감사보고서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an</cp:lastModifiedBy>
  <cp:lastPrinted>2017-04-10T08:59:23Z</cp:lastPrinted>
  <dcterms:created xsi:type="dcterms:W3CDTF">2017-01-14T01:11:11Z</dcterms:created>
  <dcterms:modified xsi:type="dcterms:W3CDTF">2017-04-10T08:59:36Z</dcterms:modified>
</cp:coreProperties>
</file>